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10620" windowHeight="11805" activeTab="4"/>
  </bookViews>
  <sheets>
    <sheet name="Zamówienie" sheetId="1" r:id="rId1"/>
    <sheet name="narty" sheetId="2" r:id="rId2"/>
    <sheet name="wiązania" sheetId="3" r:id="rId3"/>
    <sheet name="buty" sheetId="4" r:id="rId4"/>
    <sheet name="akcesoria" sheetId="5" r:id="rId5"/>
    <sheet name="ubrania" sheetId="6" r:id="rId6"/>
  </sheets>
  <definedNames>
    <definedName name="_xlnm.Print_Area" localSheetId="4">'akcesoria'!$A$1:$S$20</definedName>
    <definedName name="_xlnm.Print_Area" localSheetId="3">'buty'!$A$1:$Y$16</definedName>
    <definedName name="_xlnm.Print_Area" localSheetId="1">'narty'!$A$1:$L$28</definedName>
    <definedName name="_xlnm.Print_Area" localSheetId="2">'wiązania'!$A$1:$E$19</definedName>
  </definedNames>
  <calcPr fullCalcOnLoad="1"/>
</workbook>
</file>

<file path=xl/sharedStrings.xml><?xml version="1.0" encoding="utf-8"?>
<sst xmlns="http://schemas.openxmlformats.org/spreadsheetml/2006/main" count="176" uniqueCount="125">
  <si>
    <t/>
  </si>
  <si>
    <t>RACING</t>
  </si>
  <si>
    <t>Downhill</t>
  </si>
  <si>
    <t>Super-G</t>
  </si>
  <si>
    <t>Giant Slalom</t>
  </si>
  <si>
    <t>Slalom</t>
  </si>
  <si>
    <t>Model</t>
  </si>
  <si>
    <t>Junior</t>
  </si>
  <si>
    <t>DH 216 Race Plate</t>
  </si>
  <si>
    <t>SG 210  Race Plate</t>
  </si>
  <si>
    <t>SG 203 Race Plate</t>
  </si>
  <si>
    <t>SG 200 Race Plate</t>
  </si>
  <si>
    <t>Ilość</t>
  </si>
  <si>
    <t>Kod art.</t>
  </si>
  <si>
    <t>Racing</t>
  </si>
  <si>
    <t>rekomend.</t>
  </si>
  <si>
    <t xml:space="preserve">cena </t>
  </si>
  <si>
    <t>detaliczna</t>
  </si>
  <si>
    <t>Wartość</t>
  </si>
  <si>
    <t>SG 192 JRP RDX</t>
  </si>
  <si>
    <t>SG 182 JRP RDX</t>
  </si>
  <si>
    <t>SG 175 JRP RDX</t>
  </si>
  <si>
    <t>THORAC UNIT</t>
  </si>
  <si>
    <t>XS</t>
  </si>
  <si>
    <t>S</t>
  </si>
  <si>
    <t>M</t>
  </si>
  <si>
    <t>L</t>
  </si>
  <si>
    <t>XL</t>
  </si>
  <si>
    <t>J (S)</t>
  </si>
  <si>
    <t>J (M)</t>
  </si>
  <si>
    <t>J (L)</t>
  </si>
  <si>
    <t>KIJE</t>
  </si>
  <si>
    <t>OCHRANIACZE</t>
  </si>
  <si>
    <t>nazwa</t>
  </si>
  <si>
    <t xml:space="preserve">adres </t>
  </si>
  <si>
    <t>kod</t>
  </si>
  <si>
    <t>miasto</t>
  </si>
  <si>
    <t>NIP</t>
  </si>
  <si>
    <t>REGON</t>
  </si>
  <si>
    <t>zamówienie</t>
  </si>
  <si>
    <t>ilość</t>
  </si>
  <si>
    <t>wartość</t>
  </si>
  <si>
    <t>buty</t>
  </si>
  <si>
    <t>kije</t>
  </si>
  <si>
    <t>ochraniacze</t>
  </si>
  <si>
    <t>suma</t>
  </si>
  <si>
    <t>rabat</t>
  </si>
  <si>
    <t>wartość zmówienia brutto</t>
  </si>
  <si>
    <t>KLUB:</t>
  </si>
  <si>
    <t>narty</t>
  </si>
  <si>
    <t xml:space="preserve">wiązania </t>
  </si>
  <si>
    <t>Zamówienie: HEAD Racing 1011</t>
  </si>
  <si>
    <t>FREEFLEX Pro 20 X RD</t>
  </si>
  <si>
    <t>FREEFLEX Pro 20 X RS</t>
  </si>
  <si>
    <t>FREEFLEX Pro 18 X Sale</t>
  </si>
  <si>
    <t>FREEFLEX Pro 16 X RD</t>
  </si>
  <si>
    <t>FREEFLEX Pro 14</t>
  </si>
  <si>
    <t>FREEFLEX Pro 11</t>
  </si>
  <si>
    <t>SL 90 ABS JR Race</t>
  </si>
  <si>
    <t>Narty HEAD Racing 2011/12</t>
  </si>
  <si>
    <t>Wiązania HEAD Racing 2011/12</t>
  </si>
  <si>
    <t>Buty HEAD Racing 2011/12</t>
  </si>
  <si>
    <t>Kijki i akcesoria HEAD Racing 2011/12</t>
  </si>
  <si>
    <t>DH 211  Race Plate</t>
  </si>
  <si>
    <t>WC iGS RD SW  Race Plate</t>
  </si>
  <si>
    <t>WC iSL RD SW  Race Plate</t>
  </si>
  <si>
    <t xml:space="preserve">WC GS Team SW JRP RDX </t>
  </si>
  <si>
    <t xml:space="preserve">WC SL Team SW JRP RDX </t>
  </si>
  <si>
    <t>SUMA</t>
  </si>
  <si>
    <t>wartość zmówienia netto</t>
  </si>
  <si>
    <t xml:space="preserve">RAPTOR B2 RD R/PRO         </t>
  </si>
  <si>
    <t xml:space="preserve">RAPTOR B3 RD R/PRO         </t>
  </si>
  <si>
    <t xml:space="preserve">RAPTOR 130 RS P/PRO        </t>
  </si>
  <si>
    <t>Ski Junior</t>
  </si>
  <si>
    <t xml:space="preserve">RAPTOR 90 HF </t>
  </si>
  <si>
    <t xml:space="preserve">RAPTOR 70   </t>
  </si>
  <si>
    <t>WC Super G</t>
  </si>
  <si>
    <t>Super Shape SL</t>
  </si>
  <si>
    <t>WC Supershape SG Junior</t>
  </si>
  <si>
    <t>Rebels Travelbag</t>
  </si>
  <si>
    <t>Rebels Backpack</t>
  </si>
  <si>
    <t>Rebels Double Skibag</t>
  </si>
  <si>
    <t>Rebels Racing Backpack</t>
  </si>
  <si>
    <t>THORAC WM UNIT</t>
  </si>
  <si>
    <t>XXL</t>
  </si>
  <si>
    <t>THORAC JR  UNIT</t>
  </si>
  <si>
    <t>Supershape Team</t>
  </si>
  <si>
    <t>Innerboot Foam Pro</t>
  </si>
  <si>
    <t>Suma</t>
  </si>
  <si>
    <t>Kit SL Racing</t>
  </si>
  <si>
    <t>Kit Spoiler Rear Cuff</t>
  </si>
  <si>
    <t>Racing Tuning Kit</t>
  </si>
  <si>
    <t>Sportswear HEAD Racing 2011/12</t>
  </si>
  <si>
    <t>Raincoat</t>
  </si>
  <si>
    <t xml:space="preserve">Racing Suit </t>
  </si>
  <si>
    <t>Racing Suit Jr</t>
  </si>
  <si>
    <t>Racing Softshell Jacket</t>
  </si>
  <si>
    <t>Racing Junior Softshell Jacket</t>
  </si>
  <si>
    <t>Racing Softshell Vest</t>
  </si>
  <si>
    <t>Racing Softshell Junior Vest</t>
  </si>
  <si>
    <t>Racing Short</t>
  </si>
  <si>
    <t>Racing Junior Short</t>
  </si>
  <si>
    <t>brutto</t>
  </si>
  <si>
    <t>FREEFLEX Pro 16</t>
  </si>
  <si>
    <t>Pro Ski Boot Bag podgrzewana</t>
  </si>
  <si>
    <t>TORBY</t>
  </si>
  <si>
    <t>torby</t>
  </si>
  <si>
    <t>ubrania</t>
  </si>
  <si>
    <t>RZEPY DO NART</t>
  </si>
  <si>
    <t>PROMO SKI STRAP MEN</t>
  </si>
  <si>
    <t>PROMO SKI STRAP WOMAN</t>
  </si>
  <si>
    <t>PROMO SKI STRAP KERS</t>
  </si>
  <si>
    <t>HEAD SKI FIX</t>
  </si>
  <si>
    <t>rzepy do nart</t>
  </si>
  <si>
    <t>Heel/toe Lifters 3mm (6 par)</t>
  </si>
  <si>
    <t>Heel/toe Lifters 5mm (6 par)</t>
  </si>
  <si>
    <t>Części do RAPTOR B2,B3</t>
  </si>
  <si>
    <t>Racing Pant (red/black)</t>
  </si>
  <si>
    <t>Racing Jacket (red/black)</t>
  </si>
  <si>
    <t>Racing Jacket (white/black)</t>
  </si>
  <si>
    <t>Racing Pant (white/black)</t>
  </si>
  <si>
    <t>Racing Junior Jacket (white/black)</t>
  </si>
  <si>
    <t>Racing Junior Pant (white/black)</t>
  </si>
  <si>
    <t>Racing Junior Jacket (red/black)</t>
  </si>
  <si>
    <t>Racing Junior Pant (red/black)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</si>
</sst>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#,##0.00\ &quot;zł&quot;"/>
    <numFmt numFmtId="186" formatCode="#,##0.00\ &quot;€&quot;"/>
    <numFmt numFmtId="187" formatCode="#,##0.00\ [$zł-415];[Red]\-#,##0.00\ [$zł-415]"/>
    <numFmt numFmtId="188" formatCode="0.0%"/>
    <numFmt numFmtId="189" formatCode="_-* #,##0.00\ [$zł-415]_-;\-* #,##0.00\ [$zł-415]_-;_-* &quot;-&quot;??\ [$zł-415]_-;_-@_-"/>
    <numFmt numFmtId="190" formatCode="[$-415]d\ mmmm\ yyyy"/>
    <numFmt numFmtId="191" formatCode="#,##0\ &quot;zł&quot;"/>
    <numFmt numFmtId="192" formatCode="#,##0\ _z_ł"/>
    <numFmt numFmtId="193" formatCode="#,##0\ [$zł-415];\-#,##0\ [$zł-415]"/>
  </numFmts>
  <fonts count="71">
    <font>
      <sz val="10"/>
      <name val="Arial"/>
      <family val="0"/>
    </font>
    <font>
      <b/>
      <sz val="16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6"/>
      <name val="Verdana"/>
      <family val="2"/>
    </font>
    <font>
      <b/>
      <sz val="10"/>
      <color indexed="9"/>
      <name val="Verdana"/>
      <family val="2"/>
    </font>
    <font>
      <b/>
      <sz val="7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6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9"/>
      <name val="Verdana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color indexed="9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  <font>
      <sz val="8"/>
      <color theme="0"/>
      <name val="Verdana"/>
      <family val="2"/>
    </font>
    <font>
      <sz val="9"/>
      <color theme="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185" fontId="4" fillId="0" borderId="0" xfId="0" applyNumberFormat="1" applyFont="1" applyAlignment="1">
      <alignment horizontal="center"/>
    </xf>
    <xf numFmtId="185" fontId="2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5" fontId="7" fillId="33" borderId="11" xfId="0" applyNumberFormat="1" applyFont="1" applyFill="1" applyBorder="1" applyAlignment="1">
      <alignment horizontal="center" vertical="center" wrapText="1"/>
    </xf>
    <xf numFmtId="185" fontId="7" fillId="33" borderId="12" xfId="0" applyNumberFormat="1" applyFont="1" applyFill="1" applyBorder="1" applyAlignment="1">
      <alignment horizontal="center" vertical="center" wrapText="1"/>
    </xf>
    <xf numFmtId="185" fontId="7" fillId="33" borderId="13" xfId="0" applyNumberFormat="1" applyFont="1" applyFill="1" applyBorder="1" applyAlignment="1">
      <alignment horizontal="center" vertical="center" wrapText="1"/>
    </xf>
    <xf numFmtId="185" fontId="7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184" fontId="7" fillId="33" borderId="14" xfId="0" applyNumberFormat="1" applyFont="1" applyFill="1" applyBorder="1" applyAlignment="1">
      <alignment horizontal="center"/>
    </xf>
    <xf numFmtId="184" fontId="7" fillId="33" borderId="15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185" fontId="10" fillId="34" borderId="18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2" fillId="0" borderId="0" xfId="0" applyNumberFormat="1" applyFont="1" applyFill="1" applyAlignment="1">
      <alignment horizontal="center"/>
    </xf>
    <xf numFmtId="0" fontId="12" fillId="0" borderId="19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/>
    </xf>
    <xf numFmtId="185" fontId="5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 quotePrefix="1">
      <alignment horizontal="center" vertical="center"/>
    </xf>
    <xf numFmtId="185" fontId="6" fillId="34" borderId="10" xfId="0" applyNumberFormat="1" applyFont="1" applyFill="1" applyBorder="1" applyAlignment="1" quotePrefix="1">
      <alignment horizontal="center" vertical="center"/>
    </xf>
    <xf numFmtId="185" fontId="2" fillId="33" borderId="0" xfId="0" applyNumberFormat="1" applyFont="1" applyFill="1" applyAlignment="1">
      <alignment/>
    </xf>
    <xf numFmtId="185" fontId="7" fillId="33" borderId="11" xfId="0" applyNumberFormat="1" applyFont="1" applyFill="1" applyBorder="1" applyAlignment="1">
      <alignment horizontal="center" vertical="center"/>
    </xf>
    <xf numFmtId="185" fontId="6" fillId="34" borderId="14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185" fontId="7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185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10" fillId="33" borderId="0" xfId="0" applyNumberFormat="1" applyFont="1" applyFill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11" fillId="0" borderId="11" xfId="0" applyNumberFormat="1" applyFont="1" applyFill="1" applyBorder="1" applyAlignment="1">
      <alignment horizontal="center"/>
    </xf>
    <xf numFmtId="0" fontId="10" fillId="0" borderId="22" xfId="61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185" fontId="7" fillId="34" borderId="1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185" fontId="10" fillId="0" borderId="13" xfId="0" applyNumberFormat="1" applyFont="1" applyFill="1" applyBorder="1" applyAlignment="1">
      <alignment horizontal="center"/>
    </xf>
    <xf numFmtId="1" fontId="11" fillId="34" borderId="20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0" fillId="0" borderId="26" xfId="61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 wrapText="1"/>
    </xf>
    <xf numFmtId="1" fontId="10" fillId="0" borderId="10" xfId="42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1" fontId="11" fillId="35" borderId="0" xfId="0" applyNumberFormat="1" applyFont="1" applyFill="1" applyAlignment="1">
      <alignment horizontal="center"/>
    </xf>
    <xf numFmtId="0" fontId="11" fillId="35" borderId="0" xfId="0" applyFont="1" applyFill="1" applyAlignment="1" applyProtection="1">
      <alignment/>
      <protection locked="0"/>
    </xf>
    <xf numFmtId="1" fontId="11" fillId="35" borderId="0" xfId="0" applyNumberFormat="1" applyFont="1" applyFill="1" applyAlignment="1" applyProtection="1">
      <alignment horizontal="center"/>
      <protection locked="0"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/>
    </xf>
    <xf numFmtId="0" fontId="16" fillId="35" borderId="0" xfId="0" applyFont="1" applyFill="1" applyAlignment="1">
      <alignment horizontal="right"/>
    </xf>
    <xf numFmtId="1" fontId="15" fillId="35" borderId="0" xfId="0" applyNumberFormat="1" applyFont="1" applyFill="1" applyAlignment="1">
      <alignment horizontal="center"/>
    </xf>
    <xf numFmtId="187" fontId="15" fillId="35" borderId="0" xfId="0" applyNumberFormat="1" applyFont="1" applyFill="1" applyAlignment="1">
      <alignment/>
    </xf>
    <xf numFmtId="185" fontId="15" fillId="35" borderId="0" xfId="0" applyNumberFormat="1" applyFont="1" applyFill="1" applyAlignment="1">
      <alignment horizontal="right"/>
    </xf>
    <xf numFmtId="187" fontId="16" fillId="35" borderId="0" xfId="0" applyNumberFormat="1" applyFont="1" applyFill="1" applyAlignment="1">
      <alignment/>
    </xf>
    <xf numFmtId="188" fontId="15" fillId="35" borderId="0" xfId="0" applyNumberFormat="1" applyFont="1" applyFill="1" applyAlignment="1" applyProtection="1">
      <alignment/>
      <protection locked="0"/>
    </xf>
    <xf numFmtId="0" fontId="11" fillId="36" borderId="10" xfId="0" applyFont="1" applyFill="1" applyBorder="1" applyAlignment="1" quotePrefix="1">
      <alignment horizontal="center" vertical="center"/>
    </xf>
    <xf numFmtId="185" fontId="11" fillId="36" borderId="10" xfId="0" applyNumberFormat="1" applyFont="1" applyFill="1" applyBorder="1" applyAlignment="1" quotePrefix="1">
      <alignment horizontal="center" vertical="center"/>
    </xf>
    <xf numFmtId="0" fontId="11" fillId="36" borderId="10" xfId="0" applyFont="1" applyFill="1" applyBorder="1" applyAlignment="1">
      <alignment horizontal="center"/>
    </xf>
    <xf numFmtId="185" fontId="11" fillId="36" borderId="10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185" fontId="7" fillId="33" borderId="28" xfId="0" applyNumberFormat="1" applyFont="1" applyFill="1" applyBorder="1" applyAlignment="1">
      <alignment horizontal="center"/>
    </xf>
    <xf numFmtId="185" fontId="11" fillId="36" borderId="10" xfId="0" applyNumberFormat="1" applyFont="1" applyFill="1" applyBorder="1" applyAlignment="1">
      <alignment horizontal="center"/>
    </xf>
    <xf numFmtId="0" fontId="11" fillId="36" borderId="1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1" fillId="36" borderId="19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84" fontId="5" fillId="33" borderId="15" xfId="0" applyNumberFormat="1" applyFont="1" applyFill="1" applyBorder="1" applyAlignment="1">
      <alignment horizontal="center"/>
    </xf>
    <xf numFmtId="1" fontId="8" fillId="37" borderId="0" xfId="0" applyNumberFormat="1" applyFont="1" applyFill="1" applyBorder="1" applyAlignment="1">
      <alignment horizontal="center" vertical="center"/>
    </xf>
    <xf numFmtId="1" fontId="11" fillId="36" borderId="13" xfId="0" applyNumberFormat="1" applyFont="1" applyFill="1" applyBorder="1" applyAlignment="1">
      <alignment horizontal="center"/>
    </xf>
    <xf numFmtId="185" fontId="11" fillId="36" borderId="13" xfId="0" applyNumberFormat="1" applyFont="1" applyFill="1" applyBorder="1" applyAlignment="1">
      <alignment horizontal="center" wrapText="1"/>
    </xf>
    <xf numFmtId="1" fontId="11" fillId="36" borderId="10" xfId="0" applyNumberFormat="1" applyFont="1" applyFill="1" applyBorder="1" applyAlignment="1">
      <alignment horizontal="center"/>
    </xf>
    <xf numFmtId="185" fontId="11" fillId="36" borderId="10" xfId="0" applyNumberFormat="1" applyFont="1" applyFill="1" applyBorder="1" applyAlignment="1">
      <alignment horizontal="center" wrapText="1"/>
    </xf>
    <xf numFmtId="1" fontId="11" fillId="36" borderId="11" xfId="0" applyNumberFormat="1" applyFont="1" applyFill="1" applyBorder="1" applyAlignment="1">
      <alignment horizontal="center"/>
    </xf>
    <xf numFmtId="1" fontId="7" fillId="33" borderId="29" xfId="0" applyNumberFormat="1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 vertical="center" wrapText="1"/>
    </xf>
    <xf numFmtId="185" fontId="7" fillId="36" borderId="10" xfId="0" applyNumberFormat="1" applyFont="1" applyFill="1" applyBorder="1" applyAlignment="1">
      <alignment horizontal="center" vertical="center" wrapText="1"/>
    </xf>
    <xf numFmtId="1" fontId="2" fillId="38" borderId="0" xfId="0" applyNumberFormat="1" applyFont="1" applyFill="1" applyBorder="1" applyAlignment="1">
      <alignment horizontal="center" vertical="center"/>
    </xf>
    <xf numFmtId="1" fontId="2" fillId="38" borderId="0" xfId="0" applyNumberFormat="1" applyFont="1" applyFill="1" applyAlignment="1">
      <alignment/>
    </xf>
    <xf numFmtId="1" fontId="17" fillId="38" borderId="0" xfId="0" applyNumberFormat="1" applyFont="1" applyFill="1" applyBorder="1" applyAlignment="1">
      <alignment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11" fillId="38" borderId="0" xfId="0" applyFont="1" applyFill="1" applyAlignment="1">
      <alignment horizontal="center"/>
    </xf>
    <xf numFmtId="0" fontId="11" fillId="38" borderId="0" xfId="0" applyFont="1" applyFill="1" applyAlignment="1">
      <alignment/>
    </xf>
    <xf numFmtId="1" fontId="11" fillId="38" borderId="0" xfId="0" applyNumberFormat="1" applyFont="1" applyFill="1" applyAlignment="1">
      <alignment/>
    </xf>
    <xf numFmtId="1" fontId="2" fillId="38" borderId="0" xfId="0" applyNumberFormat="1" applyFont="1" applyFill="1" applyAlignment="1">
      <alignment horizontal="center"/>
    </xf>
    <xf numFmtId="185" fontId="2" fillId="38" borderId="0" xfId="0" applyNumberFormat="1" applyFont="1" applyFill="1" applyAlignment="1">
      <alignment horizontal="center"/>
    </xf>
    <xf numFmtId="0" fontId="4" fillId="38" borderId="0" xfId="0" applyFont="1" applyFill="1" applyAlignment="1">
      <alignment horizontal="left"/>
    </xf>
    <xf numFmtId="0" fontId="4" fillId="38" borderId="0" xfId="0" applyFont="1" applyFill="1" applyAlignment="1">
      <alignment horizontal="center"/>
    </xf>
    <xf numFmtId="185" fontId="4" fillId="38" borderId="0" xfId="0" applyNumberFormat="1" applyFont="1" applyFill="1" applyAlignment="1">
      <alignment horizontal="center"/>
    </xf>
    <xf numFmtId="1" fontId="4" fillId="38" borderId="0" xfId="0" applyNumberFormat="1" applyFont="1" applyFill="1" applyAlignment="1">
      <alignment horizontal="center"/>
    </xf>
    <xf numFmtId="0" fontId="7" fillId="33" borderId="30" xfId="0" applyFont="1" applyFill="1" applyBorder="1" applyAlignment="1">
      <alignment horizontal="center"/>
    </xf>
    <xf numFmtId="185" fontId="7" fillId="33" borderId="31" xfId="0" applyNumberFormat="1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1" fillId="39" borderId="10" xfId="0" applyNumberFormat="1" applyFont="1" applyFill="1" applyBorder="1" applyAlignment="1">
      <alignment horizontal="center" vertical="center"/>
    </xf>
    <xf numFmtId="0" fontId="18" fillId="39" borderId="10" xfId="0" applyFont="1" applyFill="1" applyBorder="1" applyAlignment="1" quotePrefix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0" fontId="66" fillId="40" borderId="10" xfId="0" applyFont="1" applyFill="1" applyBorder="1" applyAlignment="1">
      <alignment horizontal="center" vertical="center"/>
    </xf>
    <xf numFmtId="0" fontId="10" fillId="39" borderId="10" xfId="0" applyNumberFormat="1" applyFont="1" applyFill="1" applyBorder="1" applyAlignment="1">
      <alignment horizontal="center" vertical="center"/>
    </xf>
    <xf numFmtId="185" fontId="16" fillId="39" borderId="10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/>
    </xf>
    <xf numFmtId="187" fontId="11" fillId="35" borderId="0" xfId="0" applyNumberFormat="1" applyFont="1" applyFill="1" applyAlignment="1">
      <alignment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185" fontId="11" fillId="36" borderId="11" xfId="0" applyNumberFormat="1" applyFont="1" applyFill="1" applyBorder="1" applyAlignment="1">
      <alignment horizontal="center"/>
    </xf>
    <xf numFmtId="185" fontId="11" fillId="36" borderId="13" xfId="0" applyNumberFormat="1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4" borderId="10" xfId="0" applyFont="1" applyFill="1" applyBorder="1" applyAlignment="1">
      <alignment horizontal="center"/>
    </xf>
    <xf numFmtId="185" fontId="10" fillId="34" borderId="1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41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41" borderId="34" xfId="0" applyFont="1" applyFill="1" applyBorder="1" applyAlignment="1">
      <alignment horizontal="center"/>
    </xf>
    <xf numFmtId="184" fontId="67" fillId="40" borderId="14" xfId="0" applyNumberFormat="1" applyFont="1" applyFill="1" applyBorder="1" applyAlignment="1">
      <alignment horizontal="center"/>
    </xf>
    <xf numFmtId="1" fontId="11" fillId="42" borderId="10" xfId="0" applyNumberFormat="1" applyFont="1" applyFill="1" applyBorder="1" applyAlignment="1">
      <alignment horizontal="center"/>
    </xf>
    <xf numFmtId="0" fontId="10" fillId="42" borderId="26" xfId="61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/>
    </xf>
    <xf numFmtId="1" fontId="2" fillId="42" borderId="10" xfId="0" applyNumberFormat="1" applyFont="1" applyFill="1" applyBorder="1" applyAlignment="1">
      <alignment/>
    </xf>
    <xf numFmtId="0" fontId="11" fillId="0" borderId="10" xfId="52" applyFont="1" applyFill="1" applyBorder="1" applyAlignment="1">
      <alignment horizontal="center"/>
      <protection/>
    </xf>
    <xf numFmtId="49" fontId="11" fillId="0" borderId="10" xfId="52" applyNumberFormat="1" applyFont="1" applyFill="1" applyBorder="1" applyAlignment="1">
      <alignment horizontal="left"/>
      <protection/>
    </xf>
    <xf numFmtId="0" fontId="2" fillId="42" borderId="10" xfId="0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 vertical="center"/>
    </xf>
    <xf numFmtId="185" fontId="2" fillId="42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67" fillId="40" borderId="14" xfId="0" applyNumberFormat="1" applyFont="1" applyFill="1" applyBorder="1" applyAlignment="1">
      <alignment horizontal="center"/>
    </xf>
    <xf numFmtId="0" fontId="11" fillId="34" borderId="18" xfId="0" applyNumberFormat="1" applyFont="1" applyFill="1" applyBorder="1" applyAlignment="1">
      <alignment horizontal="center"/>
    </xf>
    <xf numFmtId="0" fontId="11" fillId="41" borderId="19" xfId="0" applyNumberFormat="1" applyFont="1" applyFill="1" applyBorder="1" applyAlignment="1">
      <alignment horizontal="center"/>
    </xf>
    <xf numFmtId="0" fontId="11" fillId="34" borderId="19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42" borderId="10" xfId="0" applyNumberFormat="1" applyFont="1" applyFill="1" applyBorder="1" applyAlignment="1">
      <alignment horizontal="center" vertical="center"/>
    </xf>
    <xf numFmtId="0" fontId="11" fillId="41" borderId="10" xfId="0" applyNumberFormat="1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185" fontId="5" fillId="33" borderId="35" xfId="0" applyNumberFormat="1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0" fontId="67" fillId="39" borderId="10" xfId="0" applyFont="1" applyFill="1" applyBorder="1" applyAlignment="1">
      <alignment horizontal="center"/>
    </xf>
    <xf numFmtId="185" fontId="67" fillId="39" borderId="10" xfId="0" applyNumberFormat="1" applyFont="1" applyFill="1" applyBorder="1" applyAlignment="1">
      <alignment horizontal="center"/>
    </xf>
    <xf numFmtId="1" fontId="67" fillId="39" borderId="10" xfId="0" applyNumberFormat="1" applyFont="1" applyFill="1" applyBorder="1" applyAlignment="1">
      <alignment horizontal="center" vertical="center" wrapText="1"/>
    </xf>
    <xf numFmtId="1" fontId="68" fillId="39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38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0" borderId="0" xfId="0" applyFont="1" applyAlignment="1">
      <alignment/>
    </xf>
    <xf numFmtId="1" fontId="11" fillId="43" borderId="10" xfId="0" applyNumberFormat="1" applyFont="1" applyFill="1" applyBorder="1" applyAlignment="1">
      <alignment horizontal="center"/>
    </xf>
    <xf numFmtId="1" fontId="69" fillId="40" borderId="10" xfId="0" applyNumberFormat="1" applyFont="1" applyFill="1" applyBorder="1" applyAlignment="1">
      <alignment horizontal="center"/>
    </xf>
    <xf numFmtId="1" fontId="11" fillId="40" borderId="10" xfId="0" applyNumberFormat="1" applyFont="1" applyFill="1" applyBorder="1" applyAlignment="1">
      <alignment horizontal="center"/>
    </xf>
    <xf numFmtId="0" fontId="70" fillId="40" borderId="10" xfId="0" applyFont="1" applyFill="1" applyBorder="1" applyAlignment="1">
      <alignment horizontal="center"/>
    </xf>
    <xf numFmtId="0" fontId="70" fillId="40" borderId="10" xfId="0" applyFont="1" applyFill="1" applyBorder="1" applyAlignment="1">
      <alignment horizontal="left"/>
    </xf>
    <xf numFmtId="185" fontId="67" fillId="40" borderId="13" xfId="0" applyNumberFormat="1" applyFont="1" applyFill="1" applyBorder="1" applyAlignment="1">
      <alignment horizontal="center"/>
    </xf>
    <xf numFmtId="1" fontId="7" fillId="33" borderId="36" xfId="0" applyNumberFormat="1" applyFont="1" applyFill="1" applyBorder="1" applyAlignment="1">
      <alignment horizontal="center"/>
    </xf>
    <xf numFmtId="185" fontId="7" fillId="33" borderId="37" xfId="0" applyNumberFormat="1" applyFont="1" applyFill="1" applyBorder="1" applyAlignment="1">
      <alignment horizontal="center"/>
    </xf>
    <xf numFmtId="0" fontId="11" fillId="43" borderId="10" xfId="0" applyNumberFormat="1" applyFont="1" applyFill="1" applyBorder="1" applyAlignment="1">
      <alignment horizontal="center"/>
    </xf>
    <xf numFmtId="0" fontId="16" fillId="39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1" fillId="39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85" fontId="23" fillId="0" borderId="0" xfId="0" applyNumberFormat="1" applyFont="1" applyAlignment="1">
      <alignment horizontal="center"/>
    </xf>
    <xf numFmtId="0" fontId="16" fillId="33" borderId="0" xfId="0" applyFont="1" applyFill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84" fontId="24" fillId="33" borderId="14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vertical="center" wrapText="1"/>
    </xf>
    <xf numFmtId="0" fontId="15" fillId="39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185" fontId="23" fillId="0" borderId="0" xfId="0" applyNumberFormat="1" applyFont="1" applyAlignment="1">
      <alignment horizontal="center"/>
    </xf>
    <xf numFmtId="191" fontId="22" fillId="0" borderId="0" xfId="0" applyNumberFormat="1" applyFont="1" applyAlignment="1">
      <alignment horizontal="center"/>
    </xf>
    <xf numFmtId="191" fontId="15" fillId="39" borderId="10" xfId="0" applyNumberFormat="1" applyFont="1" applyFill="1" applyBorder="1" applyAlignment="1">
      <alignment horizontal="center" vertical="center"/>
    </xf>
    <xf numFmtId="191" fontId="22" fillId="0" borderId="0" xfId="0" applyNumberFormat="1" applyFont="1" applyAlignment="1">
      <alignment horizontal="center"/>
    </xf>
    <xf numFmtId="191" fontId="20" fillId="33" borderId="11" xfId="0" applyNumberFormat="1" applyFont="1" applyFill="1" applyBorder="1" applyAlignment="1">
      <alignment horizontal="center" vertical="center" wrapText="1"/>
    </xf>
    <xf numFmtId="191" fontId="20" fillId="33" borderId="12" xfId="0" applyNumberFormat="1" applyFont="1" applyFill="1" applyBorder="1" applyAlignment="1">
      <alignment horizontal="center" vertical="center" wrapText="1"/>
    </xf>
    <xf numFmtId="191" fontId="20" fillId="33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91" fontId="0" fillId="0" borderId="0" xfId="0" applyNumberFormat="1" applyAlignment="1">
      <alignment/>
    </xf>
    <xf numFmtId="191" fontId="7" fillId="33" borderId="11" xfId="0" applyNumberFormat="1" applyFont="1" applyFill="1" applyBorder="1" applyAlignment="1">
      <alignment horizontal="center" vertical="center" wrapText="1"/>
    </xf>
    <xf numFmtId="191" fontId="7" fillId="33" borderId="21" xfId="0" applyNumberFormat="1" applyFont="1" applyFill="1" applyBorder="1" applyAlignment="1">
      <alignment horizontal="center" vertical="center" wrapText="1"/>
    </xf>
    <xf numFmtId="191" fontId="7" fillId="33" borderId="12" xfId="0" applyNumberFormat="1" applyFont="1" applyFill="1" applyBorder="1" applyAlignment="1">
      <alignment horizontal="center" vertical="center" wrapText="1"/>
    </xf>
    <xf numFmtId="191" fontId="67" fillId="39" borderId="10" xfId="0" applyNumberFormat="1" applyFont="1" applyFill="1" applyBorder="1" applyAlignment="1">
      <alignment horizontal="center" vertical="center" wrapText="1"/>
    </xf>
    <xf numFmtId="191" fontId="11" fillId="0" borderId="10" xfId="0" applyNumberFormat="1" applyFont="1" applyFill="1" applyBorder="1" applyAlignment="1">
      <alignment horizontal="center"/>
    </xf>
    <xf numFmtId="191" fontId="69" fillId="40" borderId="10" xfId="0" applyNumberFormat="1" applyFont="1" applyFill="1" applyBorder="1" applyAlignment="1">
      <alignment horizontal="center"/>
    </xf>
    <xf numFmtId="191" fontId="2" fillId="38" borderId="0" xfId="0" applyNumberFormat="1" applyFont="1" applyFill="1" applyAlignment="1">
      <alignment/>
    </xf>
    <xf numFmtId="191" fontId="4" fillId="38" borderId="0" xfId="0" applyNumberFormat="1" applyFont="1" applyFill="1" applyAlignment="1">
      <alignment horizontal="center"/>
    </xf>
    <xf numFmtId="191" fontId="7" fillId="34" borderId="10" xfId="0" applyNumberFormat="1" applyFont="1" applyFill="1" applyBorder="1" applyAlignment="1">
      <alignment horizontal="center" vertical="center" wrapText="1"/>
    </xf>
    <xf numFmtId="191" fontId="11" fillId="0" borderId="26" xfId="0" applyNumberFormat="1" applyFont="1" applyFill="1" applyBorder="1" applyAlignment="1">
      <alignment horizontal="center"/>
    </xf>
    <xf numFmtId="191" fontId="11" fillId="0" borderId="38" xfId="0" applyNumberFormat="1" applyFont="1" applyFill="1" applyBorder="1" applyAlignment="1">
      <alignment horizontal="center"/>
    </xf>
    <xf numFmtId="191" fontId="11" fillId="34" borderId="10" xfId="0" applyNumberFormat="1" applyFont="1" applyFill="1" applyBorder="1" applyAlignment="1">
      <alignment/>
    </xf>
    <xf numFmtId="191" fontId="11" fillId="0" borderId="13" xfId="0" applyNumberFormat="1" applyFont="1" applyFill="1" applyBorder="1" applyAlignment="1">
      <alignment horizontal="center" vertical="center"/>
    </xf>
    <xf numFmtId="191" fontId="11" fillId="38" borderId="0" xfId="0" applyNumberFormat="1" applyFont="1" applyFill="1" applyAlignment="1">
      <alignment/>
    </xf>
    <xf numFmtId="191" fontId="11" fillId="0" borderId="13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/>
    </xf>
    <xf numFmtId="191" fontId="11" fillId="0" borderId="10" xfId="0" applyNumberFormat="1" applyFont="1" applyBorder="1" applyAlignment="1">
      <alignment horizontal="center"/>
    </xf>
    <xf numFmtId="191" fontId="2" fillId="0" borderId="0" xfId="0" applyNumberFormat="1" applyFont="1" applyAlignment="1">
      <alignment/>
    </xf>
    <xf numFmtId="0" fontId="11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191" fontId="10" fillId="38" borderId="10" xfId="0" applyNumberFormat="1" applyFont="1" applyFill="1" applyBorder="1" applyAlignment="1">
      <alignment horizontal="center"/>
    </xf>
    <xf numFmtId="189" fontId="10" fillId="0" borderId="10" xfId="61" applyNumberFormat="1" applyFont="1" applyBorder="1" applyAlignment="1">
      <alignment/>
    </xf>
    <xf numFmtId="193" fontId="12" fillId="0" borderId="13" xfId="61" applyNumberFormat="1" applyFont="1" applyBorder="1" applyAlignment="1">
      <alignment horizontal="center" vertical="center"/>
    </xf>
    <xf numFmtId="193" fontId="12" fillId="0" borderId="10" xfId="61" applyNumberFormat="1" applyFont="1" applyBorder="1" applyAlignment="1">
      <alignment horizontal="center" vertical="center"/>
    </xf>
    <xf numFmtId="193" fontId="12" fillId="0" borderId="11" xfId="61" applyNumberFormat="1" applyFont="1" applyBorder="1" applyAlignment="1">
      <alignment horizontal="center" vertical="center"/>
    </xf>
    <xf numFmtId="193" fontId="11" fillId="0" borderId="10" xfId="61" applyNumberFormat="1" applyFont="1" applyFill="1" applyBorder="1" applyAlignment="1">
      <alignment horizontal="center" vertical="center"/>
    </xf>
    <xf numFmtId="193" fontId="11" fillId="38" borderId="10" xfId="61" applyNumberFormat="1" applyFont="1" applyFill="1" applyBorder="1" applyAlignment="1">
      <alignment horizontal="center" vertical="center"/>
    </xf>
    <xf numFmtId="193" fontId="11" fillId="0" borderId="13" xfId="61" applyNumberFormat="1" applyFont="1" applyFill="1" applyBorder="1" applyAlignment="1">
      <alignment horizontal="center" vertical="center"/>
    </xf>
    <xf numFmtId="189" fontId="10" fillId="0" borderId="10" xfId="61" applyNumberFormat="1" applyFont="1" applyBorder="1" applyAlignment="1">
      <alignment horizontal="center"/>
    </xf>
    <xf numFmtId="191" fontId="11" fillId="0" borderId="10" xfId="0" applyNumberFormat="1" applyFont="1" applyFill="1" applyBorder="1" applyAlignment="1">
      <alignment horizontal="center"/>
    </xf>
    <xf numFmtId="185" fontId="10" fillId="39" borderId="10" xfId="0" applyNumberFormat="1" applyFont="1" applyFill="1" applyBorder="1" applyAlignment="1">
      <alignment horizontal="center" vertical="center"/>
    </xf>
    <xf numFmtId="191" fontId="11" fillId="39" borderId="10" xfId="0" applyNumberFormat="1" applyFont="1" applyFill="1" applyBorder="1" applyAlignment="1">
      <alignment horizontal="center" vertical="center"/>
    </xf>
    <xf numFmtId="185" fontId="10" fillId="39" borderId="10" xfId="0" applyNumberFormat="1" applyFont="1" applyFill="1" applyBorder="1" applyAlignment="1">
      <alignment horizontal="center"/>
    </xf>
    <xf numFmtId="191" fontId="11" fillId="39" borderId="10" xfId="0" applyNumberFormat="1" applyFont="1" applyFill="1" applyBorder="1" applyAlignment="1">
      <alignment horizontal="center"/>
    </xf>
    <xf numFmtId="185" fontId="21" fillId="39" borderId="10" xfId="0" applyNumberFormat="1" applyFont="1" applyFill="1" applyBorder="1" applyAlignment="1">
      <alignment horizontal="center"/>
    </xf>
    <xf numFmtId="191" fontId="3" fillId="39" borderId="10" xfId="0" applyNumberFormat="1" applyFont="1" applyFill="1" applyBorder="1" applyAlignment="1">
      <alignment horizontal="center"/>
    </xf>
    <xf numFmtId="191" fontId="10" fillId="34" borderId="10" xfId="0" applyNumberFormat="1" applyFont="1" applyFill="1" applyBorder="1" applyAlignment="1">
      <alignment horizontal="center"/>
    </xf>
    <xf numFmtId="185" fontId="2" fillId="43" borderId="0" xfId="0" applyNumberFormat="1" applyFont="1" applyFill="1" applyBorder="1" applyAlignment="1">
      <alignment horizontal="center"/>
    </xf>
    <xf numFmtId="185" fontId="2" fillId="43" borderId="0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Border="1" applyAlignment="1">
      <alignment horizontal="center"/>
    </xf>
    <xf numFmtId="0" fontId="2" fillId="43" borderId="0" xfId="0" applyFont="1" applyFill="1" applyBorder="1" applyAlignment="1">
      <alignment/>
    </xf>
    <xf numFmtId="0" fontId="10" fillId="42" borderId="10" xfId="0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38" xfId="0" applyNumberFormat="1" applyFont="1" applyFill="1" applyBorder="1" applyAlignment="1">
      <alignment horizontal="center" vertical="center" wrapText="1"/>
    </xf>
    <xf numFmtId="185" fontId="7" fillId="33" borderId="12" xfId="0" applyNumberFormat="1" applyFont="1" applyFill="1" applyBorder="1" applyAlignment="1">
      <alignment horizontal="center" vertical="center" wrapText="1"/>
    </xf>
    <xf numFmtId="1" fontId="11" fillId="0" borderId="10" xfId="42" applyNumberFormat="1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7</xdr:row>
      <xdr:rowOff>85725</xdr:rowOff>
    </xdr:from>
    <xdr:to>
      <xdr:col>6</xdr:col>
      <xdr:colOff>171450</xdr:colOff>
      <xdr:row>18</xdr:row>
      <xdr:rowOff>57150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162050"/>
          <a:ext cx="533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295275</xdr:colOff>
      <xdr:row>70</xdr:row>
      <xdr:rowOff>123825</xdr:rowOff>
    </xdr:from>
    <xdr:ext cx="5619750" cy="571500"/>
    <xdr:sp>
      <xdr:nvSpPr>
        <xdr:cNvPr id="1" name="AutoShape 2" descr="760041209@02032006-304D"/>
        <xdr:cNvSpPr>
          <a:spLocks noChangeAspect="1"/>
        </xdr:cNvSpPr>
      </xdr:nvSpPr>
      <xdr:spPr>
        <a:xfrm>
          <a:off x="33232725" y="11868150"/>
          <a:ext cx="5619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4</xdr:row>
      <xdr:rowOff>66675</xdr:rowOff>
    </xdr:from>
    <xdr:ext cx="5000625" cy="885825"/>
    <xdr:sp>
      <xdr:nvSpPr>
        <xdr:cNvPr id="2" name="AutoShape 4" descr="760041209@02032006-304D"/>
        <xdr:cNvSpPr>
          <a:spLocks noChangeAspect="1"/>
        </xdr:cNvSpPr>
      </xdr:nvSpPr>
      <xdr:spPr>
        <a:xfrm>
          <a:off x="9534525" y="1104900"/>
          <a:ext cx="50006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95250</xdr:colOff>
      <xdr:row>0</xdr:row>
      <xdr:rowOff>123825</xdr:rowOff>
    </xdr:from>
    <xdr:to>
      <xdr:col>11</xdr:col>
      <xdr:colOff>676275</xdr:colOff>
      <xdr:row>2</xdr:row>
      <xdr:rowOff>47625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3825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5619750" cy="990600"/>
    <xdr:sp>
      <xdr:nvSpPr>
        <xdr:cNvPr id="1" name="AutoShape 2" descr="760041209@02032006-304D"/>
        <xdr:cNvSpPr>
          <a:spLocks noChangeAspect="1"/>
        </xdr:cNvSpPr>
      </xdr:nvSpPr>
      <xdr:spPr>
        <a:xfrm>
          <a:off x="4981575" y="3105150"/>
          <a:ext cx="56197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666750</xdr:colOff>
      <xdr:row>0</xdr:row>
      <xdr:rowOff>85725</xdr:rowOff>
    </xdr:from>
    <xdr:to>
      <xdr:col>6</xdr:col>
      <xdr:colOff>419100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5725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5619750" cy="990600"/>
    <xdr:sp>
      <xdr:nvSpPr>
        <xdr:cNvPr id="1" name="AutoShape 1" descr="760041209@02032006-304D"/>
        <xdr:cNvSpPr>
          <a:spLocks noChangeAspect="1"/>
        </xdr:cNvSpPr>
      </xdr:nvSpPr>
      <xdr:spPr>
        <a:xfrm>
          <a:off x="0" y="1257300"/>
          <a:ext cx="56197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114300</xdr:colOff>
      <xdr:row>0</xdr:row>
      <xdr:rowOff>171450</xdr:rowOff>
    </xdr:from>
    <xdr:to>
      <xdr:col>21</xdr:col>
      <xdr:colOff>123825</xdr:colOff>
      <xdr:row>2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71450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</xdr:row>
      <xdr:rowOff>28575</xdr:rowOff>
    </xdr:from>
    <xdr:to>
      <xdr:col>19</xdr:col>
      <xdr:colOff>200025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90500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28575</xdr:rowOff>
    </xdr:from>
    <xdr:to>
      <xdr:col>11</xdr:col>
      <xdr:colOff>762000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90500"/>
          <a:ext cx="3143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zoomScalePageLayoutView="0" workbookViewId="0" topLeftCell="A4">
      <selection activeCell="E19" sqref="E19"/>
    </sheetView>
  </sheetViews>
  <sheetFormatPr defaultColWidth="11.57421875" defaultRowHeight="12.75"/>
  <cols>
    <col min="1" max="2" width="11.57421875" style="102" customWidth="1"/>
    <col min="3" max="3" width="47.28125" style="102" customWidth="1"/>
    <col min="4" max="4" width="15.57421875" style="103" customWidth="1"/>
    <col min="5" max="5" width="40.421875" style="102" customWidth="1"/>
    <col min="6" max="16384" width="11.57421875" style="102" customWidth="1"/>
  </cols>
  <sheetData>
    <row r="2" ht="15">
      <c r="B2" s="106" t="s">
        <v>51</v>
      </c>
    </row>
    <row r="5" spans="2:4" ht="11.25">
      <c r="B5" s="107" t="s">
        <v>48</v>
      </c>
      <c r="C5" s="104"/>
      <c r="D5" s="105"/>
    </row>
    <row r="6" spans="2:4" ht="11.25">
      <c r="B6" s="107"/>
      <c r="C6" s="104"/>
      <c r="D6" s="105"/>
    </row>
    <row r="7" spans="2:4" ht="11.25">
      <c r="B7" s="107" t="s">
        <v>33</v>
      </c>
      <c r="C7" s="104"/>
      <c r="D7" s="105"/>
    </row>
    <row r="8" spans="2:4" ht="11.25">
      <c r="B8" s="107" t="s">
        <v>34</v>
      </c>
      <c r="C8" s="104"/>
      <c r="D8" s="105"/>
    </row>
    <row r="9" spans="2:4" ht="11.25">
      <c r="B9" s="107" t="s">
        <v>35</v>
      </c>
      <c r="C9" s="104"/>
      <c r="D9" s="105"/>
    </row>
    <row r="10" spans="2:4" ht="11.25">
      <c r="B10" s="107" t="s">
        <v>36</v>
      </c>
      <c r="C10" s="104"/>
      <c r="D10" s="105"/>
    </row>
    <row r="11" spans="2:4" ht="11.25">
      <c r="B11" s="107" t="s">
        <v>37</v>
      </c>
      <c r="C11" s="104"/>
      <c r="D11" s="105"/>
    </row>
    <row r="12" spans="2:4" ht="11.25">
      <c r="B12" s="107" t="s">
        <v>38</v>
      </c>
      <c r="C12" s="104"/>
      <c r="D12" s="105"/>
    </row>
    <row r="15" spans="3:5" ht="11.25">
      <c r="C15" s="108" t="s">
        <v>39</v>
      </c>
      <c r="D15" s="109" t="s">
        <v>40</v>
      </c>
      <c r="E15" s="110" t="s">
        <v>41</v>
      </c>
    </row>
    <row r="16" spans="3:5" ht="11.25">
      <c r="C16" s="107" t="s">
        <v>49</v>
      </c>
      <c r="D16" s="111">
        <f>narty!K29</f>
        <v>0</v>
      </c>
      <c r="E16" s="112">
        <f>narty!L29</f>
        <v>0</v>
      </c>
    </row>
    <row r="17" spans="3:5" ht="11.25">
      <c r="C17" s="107" t="s">
        <v>50</v>
      </c>
      <c r="D17" s="111">
        <f>wiązania!E17</f>
        <v>0</v>
      </c>
      <c r="E17" s="113">
        <f>wiązania!F17</f>
        <v>0</v>
      </c>
    </row>
    <row r="18" spans="3:5" ht="11.25">
      <c r="C18" s="107" t="s">
        <v>42</v>
      </c>
      <c r="D18" s="111">
        <f>buty!Y23</f>
        <v>0</v>
      </c>
      <c r="E18" s="112">
        <f>buty!Z23</f>
        <v>0</v>
      </c>
    </row>
    <row r="19" spans="3:5" ht="11.25">
      <c r="C19" s="107" t="s">
        <v>43</v>
      </c>
      <c r="D19" s="111">
        <f>akcesoria!S13</f>
        <v>0</v>
      </c>
      <c r="E19" s="112">
        <f>akcesoria!T13</f>
        <v>0</v>
      </c>
    </row>
    <row r="20" spans="3:5" ht="11.25">
      <c r="C20" s="107" t="s">
        <v>106</v>
      </c>
      <c r="D20" s="111">
        <f>akcesoria!S20</f>
        <v>0</v>
      </c>
      <c r="E20" s="112">
        <f>akcesoria!T20</f>
        <v>0</v>
      </c>
    </row>
    <row r="21" spans="3:5" ht="11.25">
      <c r="C21" s="107" t="s">
        <v>44</v>
      </c>
      <c r="D21" s="111">
        <f>akcesoria!S26</f>
        <v>0</v>
      </c>
      <c r="E21" s="112">
        <f>akcesoria!T26</f>
        <v>0</v>
      </c>
    </row>
    <row r="22" spans="3:5" ht="11.25">
      <c r="C22" s="107" t="s">
        <v>113</v>
      </c>
      <c r="D22" s="111">
        <f>akcesoria!S32</f>
        <v>0</v>
      </c>
      <c r="E22" s="112">
        <f>akcesoria!T32</f>
        <v>0</v>
      </c>
    </row>
    <row r="23" spans="3:5" ht="11.25">
      <c r="C23" s="107" t="s">
        <v>107</v>
      </c>
      <c r="D23" s="111">
        <f>ubrania!K29</f>
        <v>0</v>
      </c>
      <c r="E23" s="112">
        <f>ubrania!L29</f>
        <v>0</v>
      </c>
    </row>
    <row r="24" spans="3:5" ht="11.25">
      <c r="C24" s="107"/>
      <c r="D24" s="111"/>
      <c r="E24" s="112"/>
    </row>
    <row r="25" spans="3:5" ht="11.25">
      <c r="C25" s="108" t="s">
        <v>45</v>
      </c>
      <c r="D25" s="109">
        <f>SUM(D16:D23)</f>
        <v>0</v>
      </c>
      <c r="E25" s="114">
        <f>SUM(E16:E23)</f>
        <v>0</v>
      </c>
    </row>
    <row r="26" spans="3:5" ht="11.25">
      <c r="C26" s="107"/>
      <c r="D26" s="111"/>
      <c r="E26" s="107"/>
    </row>
    <row r="27" spans="3:5" ht="11.25">
      <c r="C27" s="107" t="s">
        <v>46</v>
      </c>
      <c r="D27" s="111"/>
      <c r="E27" s="115">
        <v>0</v>
      </c>
    </row>
    <row r="28" spans="3:5" ht="11.25">
      <c r="C28" s="107"/>
      <c r="D28" s="111"/>
      <c r="E28" s="107"/>
    </row>
    <row r="29" spans="3:5" ht="11.25">
      <c r="C29" s="107" t="s">
        <v>47</v>
      </c>
      <c r="D29" s="111"/>
      <c r="E29" s="114">
        <f>E25-(E25*E27)</f>
        <v>0</v>
      </c>
    </row>
    <row r="30" spans="3:5" ht="11.25">
      <c r="C30" s="107" t="s">
        <v>69</v>
      </c>
      <c r="E30" s="164">
        <f>E29/1.23</f>
        <v>0</v>
      </c>
    </row>
    <row r="31" ht="11.25">
      <c r="C31" s="107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" shapeId="7897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PageLayoutView="0" workbookViewId="0" topLeftCell="A4">
      <selection activeCell="B33" sqref="B33"/>
    </sheetView>
  </sheetViews>
  <sheetFormatPr defaultColWidth="11.421875" defaultRowHeight="12.75"/>
  <cols>
    <col min="1" max="1" width="9.140625" style="230" customWidth="1"/>
    <col min="2" max="2" width="33.57421875" style="214" customWidth="1"/>
    <col min="3" max="3" width="15.00390625" style="242" customWidth="1"/>
    <col min="4" max="4" width="12.140625" style="243" customWidth="1"/>
    <col min="5" max="10" width="7.7109375" style="0" customWidth="1"/>
    <col min="11" max="11" width="7.7109375" style="56" customWidth="1"/>
    <col min="12" max="12" width="15.8515625" style="33" customWidth="1"/>
  </cols>
  <sheetData>
    <row r="1" ht="30.75" customHeight="1"/>
    <row r="2" spans="1:12" ht="22.5">
      <c r="A2" s="241" t="s">
        <v>59</v>
      </c>
      <c r="B2" s="231"/>
      <c r="C2" s="232"/>
      <c r="D2" s="245"/>
      <c r="E2" s="1"/>
      <c r="F2" s="1"/>
      <c r="G2" s="1"/>
      <c r="H2" s="1"/>
      <c r="I2" s="1"/>
      <c r="J2" s="1"/>
      <c r="K2" s="1"/>
      <c r="L2" s="37"/>
    </row>
    <row r="3" spans="1:4" ht="14.25" customHeight="1">
      <c r="A3" s="231"/>
      <c r="B3" s="231"/>
      <c r="C3" s="232"/>
      <c r="D3" s="245"/>
    </row>
    <row r="4" spans="1:12" ht="14.25" customHeight="1">
      <c r="A4" s="233"/>
      <c r="B4" s="233"/>
      <c r="C4" s="234" t="s">
        <v>16</v>
      </c>
      <c r="D4" s="246" t="s">
        <v>15</v>
      </c>
      <c r="E4" s="51"/>
      <c r="F4" s="51"/>
      <c r="G4" s="51"/>
      <c r="H4" s="51"/>
      <c r="I4" s="51"/>
      <c r="J4" s="51"/>
      <c r="K4" s="17"/>
      <c r="L4" s="57"/>
    </row>
    <row r="5" spans="1:12" ht="13.5" thickBot="1">
      <c r="A5" s="235" t="s">
        <v>13</v>
      </c>
      <c r="B5" s="235" t="s">
        <v>6</v>
      </c>
      <c r="C5" s="236" t="s">
        <v>1</v>
      </c>
      <c r="D5" s="247" t="s">
        <v>16</v>
      </c>
      <c r="E5" s="51"/>
      <c r="F5" s="51"/>
      <c r="G5" s="51"/>
      <c r="H5" s="51"/>
      <c r="I5" s="51"/>
      <c r="J5" s="51"/>
      <c r="K5" s="16" t="s">
        <v>12</v>
      </c>
      <c r="L5" s="14" t="s">
        <v>18</v>
      </c>
    </row>
    <row r="6" spans="1:12" ht="12.75">
      <c r="A6" s="237"/>
      <c r="B6" s="238"/>
      <c r="C6" s="239" t="s">
        <v>102</v>
      </c>
      <c r="D6" s="248" t="s">
        <v>17</v>
      </c>
      <c r="E6" s="51"/>
      <c r="F6" s="52"/>
      <c r="G6" s="52"/>
      <c r="H6" s="52"/>
      <c r="I6" s="52"/>
      <c r="J6" s="52"/>
      <c r="K6" s="52"/>
      <c r="L6" s="53"/>
    </row>
    <row r="7" spans="1:12" ht="12.75">
      <c r="A7" s="240"/>
      <c r="B7" s="224" t="s">
        <v>2</v>
      </c>
      <c r="C7" s="161"/>
      <c r="D7" s="244"/>
      <c r="E7" s="157">
        <v>211</v>
      </c>
      <c r="F7" s="157">
        <v>216</v>
      </c>
      <c r="G7" s="157"/>
      <c r="H7" s="157"/>
      <c r="I7" s="157"/>
      <c r="J7" s="157"/>
      <c r="K7" s="116"/>
      <c r="L7" s="117"/>
    </row>
    <row r="8" spans="1:12" ht="12.75">
      <c r="A8" s="227">
        <v>319901</v>
      </c>
      <c r="B8" s="225" t="s">
        <v>8</v>
      </c>
      <c r="C8" s="272">
        <f>D8*0.7</f>
        <v>2099.2999999999997</v>
      </c>
      <c r="D8" s="280">
        <v>2999</v>
      </c>
      <c r="E8" s="154"/>
      <c r="F8" s="155"/>
      <c r="G8" s="154"/>
      <c r="H8" s="154"/>
      <c r="I8" s="154"/>
      <c r="J8" s="154"/>
      <c r="K8" s="118">
        <f>SUM(E8:J8)</f>
        <v>0</v>
      </c>
      <c r="L8" s="119">
        <f>SUM(E8:J8)*C8</f>
        <v>0</v>
      </c>
    </row>
    <row r="9" spans="1:12" ht="12.75">
      <c r="A9" s="227">
        <v>319911</v>
      </c>
      <c r="B9" s="225" t="s">
        <v>63</v>
      </c>
      <c r="C9" s="272">
        <f>D9*0.7</f>
        <v>2099.2999999999997</v>
      </c>
      <c r="D9" s="280">
        <v>2999</v>
      </c>
      <c r="E9" s="155"/>
      <c r="F9" s="154"/>
      <c r="G9" s="154"/>
      <c r="H9" s="154"/>
      <c r="I9" s="154"/>
      <c r="J9" s="154"/>
      <c r="K9" s="118">
        <f aca="true" t="shared" si="0" ref="K9:K28">SUM(E9:J9)</f>
        <v>0</v>
      </c>
      <c r="L9" s="119">
        <f aca="true" t="shared" si="1" ref="L9:L28">SUM(E9:J9)*C9</f>
        <v>0</v>
      </c>
    </row>
    <row r="10" spans="1:12" ht="12.75">
      <c r="A10" s="156"/>
      <c r="B10" s="160" t="s">
        <v>3</v>
      </c>
      <c r="C10" s="281"/>
      <c r="D10" s="282"/>
      <c r="E10" s="157">
        <v>175</v>
      </c>
      <c r="F10" s="157">
        <v>182</v>
      </c>
      <c r="G10" s="157">
        <v>192</v>
      </c>
      <c r="H10" s="157">
        <v>200</v>
      </c>
      <c r="I10" s="157">
        <v>203</v>
      </c>
      <c r="J10" s="157">
        <v>210</v>
      </c>
      <c r="K10" s="118"/>
      <c r="L10" s="119"/>
    </row>
    <row r="11" spans="1:12" ht="12.75">
      <c r="A11" s="227">
        <v>319921</v>
      </c>
      <c r="B11" s="225" t="s">
        <v>9</v>
      </c>
      <c r="C11" s="272">
        <f aca="true" t="shared" si="2" ref="C11:C16">D11*0.7</f>
        <v>2099.2999999999997</v>
      </c>
      <c r="D11" s="280">
        <v>2999</v>
      </c>
      <c r="E11" s="154"/>
      <c r="F11" s="154"/>
      <c r="G11" s="154"/>
      <c r="H11" s="154"/>
      <c r="I11" s="154"/>
      <c r="J11" s="155"/>
      <c r="K11" s="118">
        <f t="shared" si="0"/>
        <v>0</v>
      </c>
      <c r="L11" s="119">
        <f t="shared" si="1"/>
        <v>0</v>
      </c>
    </row>
    <row r="12" spans="1:12" ht="12.75">
      <c r="A12" s="227">
        <v>319931</v>
      </c>
      <c r="B12" s="225" t="s">
        <v>10</v>
      </c>
      <c r="C12" s="272">
        <f t="shared" si="2"/>
        <v>2099.2999999999997</v>
      </c>
      <c r="D12" s="280">
        <v>2999</v>
      </c>
      <c r="E12" s="154"/>
      <c r="F12" s="154"/>
      <c r="G12" s="154"/>
      <c r="H12" s="154"/>
      <c r="I12" s="155"/>
      <c r="J12" s="154"/>
      <c r="K12" s="118">
        <f t="shared" si="0"/>
        <v>0</v>
      </c>
      <c r="L12" s="119">
        <f t="shared" si="1"/>
        <v>0</v>
      </c>
    </row>
    <row r="13" spans="1:12" ht="12.75">
      <c r="A13" s="227">
        <v>319941</v>
      </c>
      <c r="B13" s="225" t="s">
        <v>11</v>
      </c>
      <c r="C13" s="272">
        <f t="shared" si="2"/>
        <v>2099.2999999999997</v>
      </c>
      <c r="D13" s="280">
        <v>2999</v>
      </c>
      <c r="E13" s="154"/>
      <c r="F13" s="154"/>
      <c r="G13" s="154"/>
      <c r="H13" s="155"/>
      <c r="I13" s="154"/>
      <c r="J13" s="154"/>
      <c r="K13" s="118">
        <f t="shared" si="0"/>
        <v>0</v>
      </c>
      <c r="L13" s="119">
        <f t="shared" si="1"/>
        <v>0</v>
      </c>
    </row>
    <row r="14" spans="1:12" ht="12.75">
      <c r="A14" s="227">
        <v>319951</v>
      </c>
      <c r="B14" s="225" t="s">
        <v>19</v>
      </c>
      <c r="C14" s="272">
        <f t="shared" si="2"/>
        <v>2099.2999999999997</v>
      </c>
      <c r="D14" s="280">
        <v>2999</v>
      </c>
      <c r="E14" s="154"/>
      <c r="F14" s="154"/>
      <c r="G14" s="155"/>
      <c r="H14" s="154"/>
      <c r="I14" s="154"/>
      <c r="J14" s="154"/>
      <c r="K14" s="118">
        <f t="shared" si="0"/>
        <v>0</v>
      </c>
      <c r="L14" s="119">
        <f t="shared" si="1"/>
        <v>0</v>
      </c>
    </row>
    <row r="15" spans="1:12" ht="12.75">
      <c r="A15" s="227">
        <v>319961</v>
      </c>
      <c r="B15" s="225" t="s">
        <v>20</v>
      </c>
      <c r="C15" s="272">
        <f t="shared" si="2"/>
        <v>2099.2999999999997</v>
      </c>
      <c r="D15" s="280">
        <v>2999</v>
      </c>
      <c r="E15" s="154"/>
      <c r="F15" s="155"/>
      <c r="G15" s="154"/>
      <c r="H15" s="154"/>
      <c r="I15" s="154"/>
      <c r="J15" s="154"/>
      <c r="K15" s="118">
        <f t="shared" si="0"/>
        <v>0</v>
      </c>
      <c r="L15" s="119">
        <f t="shared" si="1"/>
        <v>0</v>
      </c>
    </row>
    <row r="16" spans="1:12" ht="12.75">
      <c r="A16" s="227">
        <v>319971</v>
      </c>
      <c r="B16" s="225" t="s">
        <v>21</v>
      </c>
      <c r="C16" s="272">
        <f t="shared" si="2"/>
        <v>2099.2999999999997</v>
      </c>
      <c r="D16" s="280">
        <v>2999</v>
      </c>
      <c r="E16" s="155"/>
      <c r="F16" s="154"/>
      <c r="G16" s="154"/>
      <c r="H16" s="154"/>
      <c r="I16" s="154"/>
      <c r="J16" s="154"/>
      <c r="K16" s="118">
        <f t="shared" si="0"/>
        <v>0</v>
      </c>
      <c r="L16" s="119">
        <f t="shared" si="1"/>
        <v>0</v>
      </c>
    </row>
    <row r="17" spans="1:12" ht="12.75">
      <c r="A17" s="156"/>
      <c r="B17" s="160" t="s">
        <v>4</v>
      </c>
      <c r="C17" s="281"/>
      <c r="D17" s="282"/>
      <c r="E17" s="157">
        <v>178</v>
      </c>
      <c r="F17" s="157">
        <v>183</v>
      </c>
      <c r="G17" s="157">
        <v>188</v>
      </c>
      <c r="H17" s="157">
        <v>191</v>
      </c>
      <c r="I17" s="157"/>
      <c r="J17" s="157"/>
      <c r="K17" s="118"/>
      <c r="L17" s="119"/>
    </row>
    <row r="18" spans="1:12" ht="12.75">
      <c r="A18" s="228">
        <v>310001</v>
      </c>
      <c r="B18" s="54" t="s">
        <v>64</v>
      </c>
      <c r="C18" s="272">
        <f>D18*0.7</f>
        <v>1889.3</v>
      </c>
      <c r="D18" s="267">
        <v>2699</v>
      </c>
      <c r="E18" s="155"/>
      <c r="F18" s="155"/>
      <c r="G18" s="155"/>
      <c r="H18" s="155"/>
      <c r="I18" s="154"/>
      <c r="J18" s="154"/>
      <c r="K18" s="118">
        <f t="shared" si="0"/>
        <v>0</v>
      </c>
      <c r="L18" s="119">
        <f t="shared" si="1"/>
        <v>0</v>
      </c>
    </row>
    <row r="19" spans="1:12" ht="12.75">
      <c r="A19" s="156"/>
      <c r="B19" s="160" t="s">
        <v>5</v>
      </c>
      <c r="C19" s="281"/>
      <c r="D19" s="282"/>
      <c r="E19" s="157">
        <v>155</v>
      </c>
      <c r="F19" s="157">
        <v>160</v>
      </c>
      <c r="G19" s="157">
        <v>165</v>
      </c>
      <c r="H19" s="157"/>
      <c r="I19" s="157"/>
      <c r="J19" s="157"/>
      <c r="K19" s="118"/>
      <c r="L19" s="119"/>
    </row>
    <row r="20" spans="1:12" ht="12.75">
      <c r="A20" s="228">
        <v>310021</v>
      </c>
      <c r="B20" s="54" t="s">
        <v>65</v>
      </c>
      <c r="C20" s="272">
        <f>D20*0.7</f>
        <v>1889.3</v>
      </c>
      <c r="D20" s="267">
        <v>2699</v>
      </c>
      <c r="E20" s="155"/>
      <c r="F20" s="155"/>
      <c r="G20" s="155"/>
      <c r="H20" s="154"/>
      <c r="I20" s="154"/>
      <c r="J20" s="154"/>
      <c r="K20" s="118">
        <f t="shared" si="0"/>
        <v>0</v>
      </c>
      <c r="L20" s="119">
        <f t="shared" si="1"/>
        <v>0</v>
      </c>
    </row>
    <row r="21" spans="1:12" ht="12.75">
      <c r="A21" s="156"/>
      <c r="B21" s="160" t="s">
        <v>7</v>
      </c>
      <c r="C21" s="281"/>
      <c r="D21" s="282"/>
      <c r="E21" s="157">
        <v>158</v>
      </c>
      <c r="F21" s="157">
        <v>165</v>
      </c>
      <c r="G21" s="157">
        <v>172</v>
      </c>
      <c r="H21" s="157"/>
      <c r="I21" s="157"/>
      <c r="J21" s="157"/>
      <c r="K21" s="118"/>
      <c r="L21" s="119"/>
    </row>
    <row r="22" spans="1:12" ht="12.75">
      <c r="A22" s="227">
        <v>314001</v>
      </c>
      <c r="B22" s="225" t="s">
        <v>66</v>
      </c>
      <c r="C22" s="272">
        <f>D22*0.7</f>
        <v>909.3</v>
      </c>
      <c r="D22" s="267">
        <v>1299</v>
      </c>
      <c r="E22" s="155"/>
      <c r="F22" s="155"/>
      <c r="G22" s="155"/>
      <c r="H22" s="154"/>
      <c r="I22" s="154"/>
      <c r="J22" s="154"/>
      <c r="K22" s="118">
        <f t="shared" si="0"/>
        <v>0</v>
      </c>
      <c r="L22" s="119">
        <f t="shared" si="1"/>
        <v>0</v>
      </c>
    </row>
    <row r="23" spans="1:12" ht="12.75">
      <c r="A23" s="229"/>
      <c r="B23" s="226"/>
      <c r="C23" s="283"/>
      <c r="D23" s="284"/>
      <c r="E23" s="157">
        <v>123</v>
      </c>
      <c r="F23" s="157">
        <v>130</v>
      </c>
      <c r="G23" s="157">
        <v>137</v>
      </c>
      <c r="H23" s="157">
        <v>144</v>
      </c>
      <c r="I23" s="157">
        <v>151</v>
      </c>
      <c r="J23" s="157"/>
      <c r="K23" s="118"/>
      <c r="L23" s="119"/>
    </row>
    <row r="24" spans="1:12" ht="12.75">
      <c r="A24" s="227">
        <v>314001</v>
      </c>
      <c r="B24" s="225" t="s">
        <v>66</v>
      </c>
      <c r="C24" s="272">
        <f>D24*0.7</f>
        <v>839.3</v>
      </c>
      <c r="D24" s="267">
        <v>1199</v>
      </c>
      <c r="E24" s="155"/>
      <c r="F24" s="155"/>
      <c r="G24" s="155"/>
      <c r="H24" s="155"/>
      <c r="I24" s="155"/>
      <c r="J24" s="154"/>
      <c r="K24" s="118">
        <f t="shared" si="0"/>
        <v>0</v>
      </c>
      <c r="L24" s="119">
        <f t="shared" si="1"/>
        <v>0</v>
      </c>
    </row>
    <row r="25" spans="1:12" ht="12.75">
      <c r="A25" s="156"/>
      <c r="B25" s="156"/>
      <c r="C25" s="281"/>
      <c r="D25" s="282"/>
      <c r="E25" s="157">
        <v>146</v>
      </c>
      <c r="F25" s="157">
        <v>151</v>
      </c>
      <c r="G25" s="157">
        <v>156</v>
      </c>
      <c r="H25" s="157"/>
      <c r="I25" s="157"/>
      <c r="J25" s="157"/>
      <c r="K25" s="118"/>
      <c r="L25" s="119"/>
    </row>
    <row r="26" spans="1:12" ht="12.75">
      <c r="A26" s="227">
        <v>314021</v>
      </c>
      <c r="B26" s="225" t="s">
        <v>67</v>
      </c>
      <c r="C26" s="272">
        <f>D26*0.7</f>
        <v>909.3</v>
      </c>
      <c r="D26" s="267">
        <v>1299</v>
      </c>
      <c r="E26" s="153" t="s">
        <v>0</v>
      </c>
      <c r="F26" s="153"/>
      <c r="G26" s="153"/>
      <c r="H26" s="154"/>
      <c r="I26" s="154"/>
      <c r="J26" s="154"/>
      <c r="K26" s="118">
        <f t="shared" si="0"/>
        <v>0</v>
      </c>
      <c r="L26" s="119">
        <f t="shared" si="1"/>
        <v>0</v>
      </c>
    </row>
    <row r="27" spans="1:12" ht="12.75">
      <c r="A27" s="229"/>
      <c r="B27" s="226"/>
      <c r="C27" s="283"/>
      <c r="D27" s="284"/>
      <c r="E27" s="157">
        <v>121</v>
      </c>
      <c r="F27" s="157">
        <v>131</v>
      </c>
      <c r="G27" s="157">
        <v>136</v>
      </c>
      <c r="H27" s="157">
        <v>141</v>
      </c>
      <c r="I27" s="157"/>
      <c r="J27" s="157"/>
      <c r="K27" s="118"/>
      <c r="L27" s="119"/>
    </row>
    <row r="28" spans="1:12" ht="12.75">
      <c r="A28" s="227">
        <v>314021</v>
      </c>
      <c r="B28" s="225" t="s">
        <v>67</v>
      </c>
      <c r="C28" s="272">
        <f>D28*0.7</f>
        <v>839.3</v>
      </c>
      <c r="D28" s="267">
        <v>1199</v>
      </c>
      <c r="E28" s="153"/>
      <c r="F28" s="153"/>
      <c r="G28" s="153"/>
      <c r="H28" s="153"/>
      <c r="I28" s="154"/>
      <c r="J28" s="154"/>
      <c r="K28" s="118">
        <f t="shared" si="0"/>
        <v>0</v>
      </c>
      <c r="L28" s="119">
        <f t="shared" si="1"/>
        <v>0</v>
      </c>
    </row>
    <row r="29" spans="1:12" ht="13.5" thickBot="1">
      <c r="A29" s="229"/>
      <c r="B29" s="226"/>
      <c r="C29" s="285"/>
      <c r="D29" s="286"/>
      <c r="E29" s="158"/>
      <c r="F29" s="158"/>
      <c r="G29" s="158"/>
      <c r="H29" s="158"/>
      <c r="I29" s="158"/>
      <c r="J29" s="159" t="s">
        <v>68</v>
      </c>
      <c r="K29" s="151">
        <f>SUM(K8:K28)</f>
        <v>0</v>
      </c>
      <c r="L29" s="152">
        <f>SUM(L8:L28)</f>
        <v>0</v>
      </c>
    </row>
    <row r="31" spans="10:12" ht="12.75">
      <c r="J31" s="56"/>
      <c r="K31" s="33"/>
      <c r="L31"/>
    </row>
    <row r="72" ht="12.75"/>
    <row r="73" ht="12.75"/>
    <row r="74" ht="12.75"/>
  </sheetData>
  <sheetProtection/>
  <printOptions/>
  <pageMargins left="0.49" right="0.46" top="0.43" bottom="0.43" header="0.28" footer="0.27"/>
  <pageSetup fitToHeight="1" fitToWidth="1" horizontalDpi="600" verticalDpi="600" orientation="landscape" paperSize="9" scale="84" r:id="rId2"/>
  <headerFooter alignWithMargins="0">
    <oddFooter>&amp;L&amp;F&amp;R&amp;D</oddFooter>
  </headerFooter>
  <ignoredErrors>
    <ignoredError sqref="K8:L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8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9.140625" style="56" customWidth="1"/>
    <col min="2" max="2" width="38.28125" style="0" customWidth="1"/>
    <col min="3" max="3" width="14.00390625" style="33" customWidth="1"/>
    <col min="4" max="4" width="13.28125" style="33" customWidth="1"/>
    <col min="5" max="5" width="11.8515625" style="0" customWidth="1"/>
    <col min="6" max="6" width="11.8515625" style="32" customWidth="1"/>
  </cols>
  <sheetData>
    <row r="1" ht="12.75"/>
    <row r="2" ht="12.75"/>
    <row r="3" spans="1:6" ht="19.5">
      <c r="A3" s="5" t="s">
        <v>60</v>
      </c>
      <c r="B3" s="2"/>
      <c r="C3" s="6"/>
      <c r="D3" s="6"/>
      <c r="E3" s="2"/>
      <c r="F3" s="6"/>
    </row>
    <row r="4" spans="1:6" ht="19.5">
      <c r="A4" s="2"/>
      <c r="B4" s="2"/>
      <c r="C4" s="6"/>
      <c r="D4" s="6"/>
      <c r="E4" s="2"/>
      <c r="F4" s="6"/>
    </row>
    <row r="5" spans="1:6" ht="12.75" customHeight="1">
      <c r="A5" s="17"/>
      <c r="B5" s="17"/>
      <c r="C5" s="234" t="s">
        <v>16</v>
      </c>
      <c r="D5" s="11" t="s">
        <v>15</v>
      </c>
      <c r="E5" s="10"/>
      <c r="F5" s="48"/>
    </row>
    <row r="6" spans="1:6" ht="12" customHeight="1" thickBot="1">
      <c r="A6" s="16" t="s">
        <v>13</v>
      </c>
      <c r="B6" s="16" t="s">
        <v>6</v>
      </c>
      <c r="C6" s="236" t="s">
        <v>1</v>
      </c>
      <c r="D6" s="12" t="s">
        <v>16</v>
      </c>
      <c r="E6" s="15" t="s">
        <v>12</v>
      </c>
      <c r="F6" s="38" t="s">
        <v>18</v>
      </c>
    </row>
    <row r="7" spans="1:6" ht="13.5" thickBot="1">
      <c r="A7" s="43"/>
      <c r="B7" s="20"/>
      <c r="C7" s="239" t="s">
        <v>102</v>
      </c>
      <c r="D7" s="12" t="s">
        <v>17</v>
      </c>
      <c r="E7" s="36"/>
      <c r="F7" s="49"/>
    </row>
    <row r="8" spans="1:6" ht="12.75">
      <c r="A8" s="45"/>
      <c r="B8" s="46" t="s">
        <v>1</v>
      </c>
      <c r="C8" s="47"/>
      <c r="D8" s="47"/>
      <c r="E8" s="40"/>
      <c r="F8" s="50"/>
    </row>
    <row r="9" spans="1:6" ht="12.75">
      <c r="A9" s="98">
        <v>100350</v>
      </c>
      <c r="B9" s="44" t="s">
        <v>52</v>
      </c>
      <c r="C9" s="279">
        <f>D9*0.7</f>
        <v>1161.3</v>
      </c>
      <c r="D9" s="273">
        <v>1659</v>
      </c>
      <c r="E9" s="223"/>
      <c r="F9" s="122">
        <f>E9*C9</f>
        <v>0</v>
      </c>
    </row>
    <row r="10" spans="1:6" ht="12.75">
      <c r="A10" s="99">
        <v>100301</v>
      </c>
      <c r="B10" s="35" t="s">
        <v>53</v>
      </c>
      <c r="C10" s="279">
        <f aca="true" t="shared" si="0" ref="C10:C16">D10*0.7</f>
        <v>1161.3</v>
      </c>
      <c r="D10" s="274">
        <v>1659</v>
      </c>
      <c r="E10" s="223"/>
      <c r="F10" s="122">
        <f aca="true" t="shared" si="1" ref="F10:F16">E10*C10</f>
        <v>0</v>
      </c>
    </row>
    <row r="11" spans="1:6" ht="12.75">
      <c r="A11" s="99">
        <v>100302</v>
      </c>
      <c r="B11" s="35" t="s">
        <v>54</v>
      </c>
      <c r="C11" s="279">
        <f t="shared" si="0"/>
        <v>1161.3</v>
      </c>
      <c r="D11" s="274">
        <v>1659</v>
      </c>
      <c r="E11" s="223"/>
      <c r="F11" s="122">
        <f t="shared" si="1"/>
        <v>0</v>
      </c>
    </row>
    <row r="12" spans="1:6" ht="12.75">
      <c r="A12" s="165">
        <v>100353</v>
      </c>
      <c r="B12" s="166" t="s">
        <v>55</v>
      </c>
      <c r="C12" s="279">
        <f t="shared" si="0"/>
        <v>1161.3</v>
      </c>
      <c r="D12" s="275">
        <v>1659</v>
      </c>
      <c r="E12" s="223"/>
      <c r="F12" s="167">
        <f t="shared" si="1"/>
        <v>0</v>
      </c>
    </row>
    <row r="13" spans="1:6" ht="12.75">
      <c r="A13" s="227">
        <v>100305</v>
      </c>
      <c r="B13" s="249" t="s">
        <v>103</v>
      </c>
      <c r="C13" s="279">
        <f t="shared" si="0"/>
        <v>769.3</v>
      </c>
      <c r="D13" s="276">
        <v>1099</v>
      </c>
      <c r="E13" s="223"/>
      <c r="F13" s="167">
        <f t="shared" si="1"/>
        <v>0</v>
      </c>
    </row>
    <row r="14" spans="1:256" s="171" customFormat="1" ht="12.75">
      <c r="A14" s="162">
        <v>100357</v>
      </c>
      <c r="B14" s="163" t="s">
        <v>56</v>
      </c>
      <c r="C14" s="279">
        <f t="shared" si="0"/>
        <v>601.3</v>
      </c>
      <c r="D14" s="277">
        <v>859</v>
      </c>
      <c r="E14" s="223"/>
      <c r="F14" s="122">
        <f t="shared" si="1"/>
        <v>0</v>
      </c>
      <c r="G14" s="169"/>
      <c r="H14" s="170"/>
      <c r="I14" s="169"/>
      <c r="J14" s="170"/>
      <c r="K14" s="169"/>
      <c r="L14" s="170"/>
      <c r="M14" s="169"/>
      <c r="N14" s="170"/>
      <c r="O14" s="169"/>
      <c r="P14" s="170"/>
      <c r="Q14" s="169"/>
      <c r="R14" s="170"/>
      <c r="S14" s="169"/>
      <c r="T14" s="170"/>
      <c r="U14" s="169"/>
      <c r="V14" s="170"/>
      <c r="W14" s="169"/>
      <c r="X14" s="170"/>
      <c r="Y14" s="169"/>
      <c r="Z14" s="170"/>
      <c r="AA14" s="169"/>
      <c r="AB14" s="170"/>
      <c r="AC14" s="169"/>
      <c r="AD14" s="170"/>
      <c r="AE14" s="169"/>
      <c r="AF14" s="170"/>
      <c r="AG14" s="169"/>
      <c r="AH14" s="170"/>
      <c r="AI14" s="169"/>
      <c r="AJ14" s="170"/>
      <c r="AK14" s="169"/>
      <c r="AL14" s="170"/>
      <c r="AM14" s="169"/>
      <c r="AN14" s="170"/>
      <c r="AO14" s="169"/>
      <c r="AP14" s="170"/>
      <c r="AQ14" s="169"/>
      <c r="AR14" s="170"/>
      <c r="AS14" s="169"/>
      <c r="AT14" s="170"/>
      <c r="AU14" s="169"/>
      <c r="AV14" s="170"/>
      <c r="AW14" s="169"/>
      <c r="AX14" s="170"/>
      <c r="AY14" s="169"/>
      <c r="AZ14" s="170"/>
      <c r="BA14" s="169"/>
      <c r="BB14" s="170"/>
      <c r="BC14" s="169"/>
      <c r="BD14" s="170"/>
      <c r="BE14" s="169"/>
      <c r="BF14" s="170"/>
      <c r="BG14" s="169"/>
      <c r="BH14" s="170"/>
      <c r="BI14" s="169"/>
      <c r="BJ14" s="170"/>
      <c r="BK14" s="169"/>
      <c r="BL14" s="170"/>
      <c r="BM14" s="169"/>
      <c r="BN14" s="170"/>
      <c r="BO14" s="169"/>
      <c r="BP14" s="170"/>
      <c r="BQ14" s="169"/>
      <c r="BR14" s="170"/>
      <c r="BS14" s="169"/>
      <c r="BT14" s="170"/>
      <c r="BU14" s="169"/>
      <c r="BV14" s="170"/>
      <c r="BW14" s="169"/>
      <c r="BX14" s="170"/>
      <c r="BY14" s="169"/>
      <c r="BZ14" s="170"/>
      <c r="CA14" s="169"/>
      <c r="CB14" s="170"/>
      <c r="CC14" s="169"/>
      <c r="CD14" s="170"/>
      <c r="CE14" s="169"/>
      <c r="CF14" s="170"/>
      <c r="CG14" s="169"/>
      <c r="CH14" s="170"/>
      <c r="CI14" s="169"/>
      <c r="CJ14" s="170"/>
      <c r="CK14" s="169"/>
      <c r="CL14" s="170"/>
      <c r="CM14" s="169"/>
      <c r="CN14" s="170"/>
      <c r="CO14" s="169"/>
      <c r="CP14" s="170"/>
      <c r="CQ14" s="169"/>
      <c r="CR14" s="170"/>
      <c r="CS14" s="169"/>
      <c r="CT14" s="170"/>
      <c r="CU14" s="169"/>
      <c r="CV14" s="170"/>
      <c r="CW14" s="169"/>
      <c r="CX14" s="170"/>
      <c r="CY14" s="169"/>
      <c r="CZ14" s="170"/>
      <c r="DA14" s="169"/>
      <c r="DB14" s="170"/>
      <c r="DC14" s="169"/>
      <c r="DD14" s="170"/>
      <c r="DE14" s="169"/>
      <c r="DF14" s="170"/>
      <c r="DG14" s="169"/>
      <c r="DH14" s="170"/>
      <c r="DI14" s="169"/>
      <c r="DJ14" s="170"/>
      <c r="DK14" s="169"/>
      <c r="DL14" s="170"/>
      <c r="DM14" s="169"/>
      <c r="DN14" s="170"/>
      <c r="DO14" s="169"/>
      <c r="DP14" s="170"/>
      <c r="DQ14" s="169"/>
      <c r="DR14" s="170"/>
      <c r="DS14" s="169"/>
      <c r="DT14" s="170"/>
      <c r="DU14" s="169"/>
      <c r="DV14" s="170"/>
      <c r="DW14" s="169"/>
      <c r="DX14" s="170"/>
      <c r="DY14" s="169"/>
      <c r="DZ14" s="170"/>
      <c r="EA14" s="169"/>
      <c r="EB14" s="170"/>
      <c r="EC14" s="169"/>
      <c r="ED14" s="170"/>
      <c r="EE14" s="169"/>
      <c r="EF14" s="170"/>
      <c r="EG14" s="169"/>
      <c r="EH14" s="170"/>
      <c r="EI14" s="169"/>
      <c r="EJ14" s="170"/>
      <c r="EK14" s="169"/>
      <c r="EL14" s="170"/>
      <c r="EM14" s="169"/>
      <c r="EN14" s="170"/>
      <c r="EO14" s="169"/>
      <c r="EP14" s="170"/>
      <c r="EQ14" s="169"/>
      <c r="ER14" s="170"/>
      <c r="ES14" s="169"/>
      <c r="ET14" s="170"/>
      <c r="EU14" s="169"/>
      <c r="EV14" s="170"/>
      <c r="EW14" s="169"/>
      <c r="EX14" s="170"/>
      <c r="EY14" s="169"/>
      <c r="EZ14" s="170"/>
      <c r="FA14" s="169"/>
      <c r="FB14" s="170"/>
      <c r="FC14" s="169"/>
      <c r="FD14" s="170"/>
      <c r="FE14" s="169"/>
      <c r="FF14" s="170"/>
      <c r="FG14" s="169"/>
      <c r="FH14" s="170"/>
      <c r="FI14" s="169"/>
      <c r="FJ14" s="170"/>
      <c r="FK14" s="169"/>
      <c r="FL14" s="170"/>
      <c r="FM14" s="169"/>
      <c r="FN14" s="170"/>
      <c r="FO14" s="169"/>
      <c r="FP14" s="170"/>
      <c r="FQ14" s="169"/>
      <c r="FR14" s="170"/>
      <c r="FS14" s="169"/>
      <c r="FT14" s="170"/>
      <c r="FU14" s="169"/>
      <c r="FV14" s="170"/>
      <c r="FW14" s="169"/>
      <c r="FX14" s="170"/>
      <c r="FY14" s="169"/>
      <c r="FZ14" s="170"/>
      <c r="GA14" s="169"/>
      <c r="GB14" s="170"/>
      <c r="GC14" s="169"/>
      <c r="GD14" s="170"/>
      <c r="GE14" s="169"/>
      <c r="GF14" s="170"/>
      <c r="GG14" s="169"/>
      <c r="GH14" s="170"/>
      <c r="GI14" s="169"/>
      <c r="GJ14" s="170"/>
      <c r="GK14" s="169"/>
      <c r="GL14" s="170"/>
      <c r="GM14" s="169"/>
      <c r="GN14" s="170"/>
      <c r="GO14" s="169"/>
      <c r="GP14" s="170"/>
      <c r="GQ14" s="169"/>
      <c r="GR14" s="170"/>
      <c r="GS14" s="169"/>
      <c r="GT14" s="170"/>
      <c r="GU14" s="169"/>
      <c r="GV14" s="170"/>
      <c r="GW14" s="169"/>
      <c r="GX14" s="170"/>
      <c r="GY14" s="169"/>
      <c r="GZ14" s="170"/>
      <c r="HA14" s="169"/>
      <c r="HB14" s="170"/>
      <c r="HC14" s="169"/>
      <c r="HD14" s="170"/>
      <c r="HE14" s="169"/>
      <c r="HF14" s="170"/>
      <c r="HG14" s="169"/>
      <c r="HH14" s="170"/>
      <c r="HI14" s="169"/>
      <c r="HJ14" s="170"/>
      <c r="HK14" s="169"/>
      <c r="HL14" s="170"/>
      <c r="HM14" s="169"/>
      <c r="HN14" s="170"/>
      <c r="HO14" s="169"/>
      <c r="HP14" s="170"/>
      <c r="HQ14" s="169"/>
      <c r="HR14" s="170"/>
      <c r="HS14" s="169"/>
      <c r="HT14" s="170"/>
      <c r="HU14" s="169"/>
      <c r="HV14" s="170"/>
      <c r="HW14" s="169"/>
      <c r="HX14" s="170"/>
      <c r="HY14" s="169"/>
      <c r="HZ14" s="170"/>
      <c r="IA14" s="169"/>
      <c r="IB14" s="170"/>
      <c r="IC14" s="169"/>
      <c r="ID14" s="170"/>
      <c r="IE14" s="169"/>
      <c r="IF14" s="170"/>
      <c r="IG14" s="169"/>
      <c r="IH14" s="170"/>
      <c r="II14" s="169"/>
      <c r="IJ14" s="170"/>
      <c r="IK14" s="169"/>
      <c r="IL14" s="170"/>
      <c r="IM14" s="169"/>
      <c r="IN14" s="170"/>
      <c r="IO14" s="169"/>
      <c r="IP14" s="170"/>
      <c r="IQ14" s="169"/>
      <c r="IR14" s="170"/>
      <c r="IS14" s="169"/>
      <c r="IT14" s="170"/>
      <c r="IU14" s="169"/>
      <c r="IV14" s="170"/>
    </row>
    <row r="15" spans="1:6" ht="12.75">
      <c r="A15" s="100">
        <v>100360</v>
      </c>
      <c r="B15" s="96" t="s">
        <v>57</v>
      </c>
      <c r="C15" s="279">
        <f t="shared" si="0"/>
        <v>377.29999999999995</v>
      </c>
      <c r="D15" s="278">
        <v>539</v>
      </c>
      <c r="E15" s="223"/>
      <c r="F15" s="168">
        <f t="shared" si="1"/>
        <v>0</v>
      </c>
    </row>
    <row r="16" spans="1:6" ht="13.5" thickBot="1">
      <c r="A16" s="101">
        <v>100347</v>
      </c>
      <c r="B16" s="97" t="s">
        <v>58</v>
      </c>
      <c r="C16" s="279">
        <f t="shared" si="0"/>
        <v>230.29999999999998</v>
      </c>
      <c r="D16" s="276">
        <v>329</v>
      </c>
      <c r="E16" s="223"/>
      <c r="F16" s="122">
        <f t="shared" si="1"/>
        <v>0</v>
      </c>
    </row>
    <row r="17" spans="1:6" ht="13.5" thickBot="1">
      <c r="A17" s="85"/>
      <c r="B17" s="4"/>
      <c r="C17" s="34"/>
      <c r="D17" s="34"/>
      <c r="E17" s="120">
        <f>SUM(E9:E16)</f>
        <v>0</v>
      </c>
      <c r="F17" s="121">
        <f>SUM(F9:F16)</f>
        <v>0</v>
      </c>
    </row>
    <row r="18" spans="1:6" ht="12.75">
      <c r="A18" s="28"/>
      <c r="B18" s="3"/>
      <c r="C18" s="8"/>
      <c r="D18" s="8"/>
      <c r="E18" s="3"/>
      <c r="F18" s="7"/>
    </row>
    <row r="20" ht="12.75"/>
    <row r="21" ht="12.75"/>
    <row r="22" ht="12.75"/>
    <row r="23" ht="12.75"/>
    <row r="24" ht="12.75"/>
  </sheetData>
  <sheetProtection/>
  <printOptions/>
  <pageMargins left="0.57" right="0.4" top="1" bottom="1" header="0.4921259845" footer="0.4921259845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"/>
  <sheetViews>
    <sheetView zoomScalePageLayoutView="0" workbookViewId="0" topLeftCell="A1">
      <selection activeCell="H25" sqref="H25"/>
    </sheetView>
  </sheetViews>
  <sheetFormatPr defaultColWidth="24.140625" defaultRowHeight="12.75"/>
  <cols>
    <col min="1" max="1" width="10.00390625" style="28" customWidth="1"/>
    <col min="2" max="2" width="24.28125" style="3" customWidth="1"/>
    <col min="3" max="3" width="13.00390625" style="8" customWidth="1"/>
    <col min="4" max="4" width="11.7109375" style="8" customWidth="1"/>
    <col min="5" max="5" width="4.28125" style="190" customWidth="1"/>
    <col min="6" max="24" width="4.7109375" style="3" customWidth="1"/>
    <col min="25" max="25" width="6.8515625" style="28" customWidth="1"/>
    <col min="26" max="26" width="12.57421875" style="28" customWidth="1"/>
    <col min="27" max="16384" width="24.140625" style="3" customWidth="1"/>
  </cols>
  <sheetData>
    <row r="1" ht="33" customHeight="1"/>
    <row r="2" spans="1:25" ht="19.5">
      <c r="A2" s="5" t="s">
        <v>61</v>
      </c>
      <c r="B2" s="5"/>
      <c r="C2" s="6"/>
      <c r="D2" s="6"/>
      <c r="E2" s="19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</row>
    <row r="3" spans="1:25" ht="19.5">
      <c r="A3" s="2"/>
      <c r="B3" s="5"/>
      <c r="C3" s="6"/>
      <c r="D3" s="6"/>
      <c r="E3" s="19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</row>
    <row r="4" spans="1:26" ht="15" customHeight="1" thickBot="1">
      <c r="A4" s="17"/>
      <c r="B4" s="17"/>
      <c r="C4" s="234" t="s">
        <v>16</v>
      </c>
      <c r="D4" s="11" t="s">
        <v>15</v>
      </c>
      <c r="E4" s="19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39"/>
      <c r="Z4" s="41"/>
    </row>
    <row r="5" spans="1:26" ht="12" customHeight="1" thickBot="1">
      <c r="A5" s="16" t="s">
        <v>13</v>
      </c>
      <c r="B5" s="16" t="s">
        <v>6</v>
      </c>
      <c r="C5" s="236" t="s">
        <v>1</v>
      </c>
      <c r="D5" s="12" t="s">
        <v>16</v>
      </c>
      <c r="E5" s="192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27" t="s">
        <v>12</v>
      </c>
      <c r="Z5" s="15" t="s">
        <v>18</v>
      </c>
    </row>
    <row r="6" spans="1:26" ht="13.5" thickBot="1">
      <c r="A6" s="19"/>
      <c r="B6" s="20"/>
      <c r="C6" s="239" t="s">
        <v>102</v>
      </c>
      <c r="D6" s="13" t="s">
        <v>17</v>
      </c>
      <c r="E6" s="193">
        <v>20</v>
      </c>
      <c r="F6" s="180">
        <v>21</v>
      </c>
      <c r="G6" s="180">
        <v>22</v>
      </c>
      <c r="H6" s="180">
        <v>22.5</v>
      </c>
      <c r="I6" s="180">
        <v>23</v>
      </c>
      <c r="J6" s="180">
        <v>23.5</v>
      </c>
      <c r="K6" s="180">
        <v>24</v>
      </c>
      <c r="L6" s="180">
        <v>24.5</v>
      </c>
      <c r="M6" s="180">
        <v>25</v>
      </c>
      <c r="N6" s="180">
        <v>25.5</v>
      </c>
      <c r="O6" s="180">
        <v>26</v>
      </c>
      <c r="P6" s="180">
        <v>26.5</v>
      </c>
      <c r="Q6" s="180">
        <v>27</v>
      </c>
      <c r="R6" s="180">
        <v>27.5</v>
      </c>
      <c r="S6" s="180">
        <v>28</v>
      </c>
      <c r="T6" s="180">
        <v>28.5</v>
      </c>
      <c r="U6" s="180">
        <v>29</v>
      </c>
      <c r="V6" s="180">
        <v>29.5</v>
      </c>
      <c r="W6" s="180">
        <v>30</v>
      </c>
      <c r="X6" s="180">
        <v>30.5</v>
      </c>
      <c r="Y6" s="21"/>
      <c r="Z6" s="41"/>
    </row>
    <row r="7" spans="1:26" ht="12.75">
      <c r="A7" s="22"/>
      <c r="B7" s="23" t="s">
        <v>14</v>
      </c>
      <c r="C7" s="24"/>
      <c r="D7" s="24"/>
      <c r="E7" s="19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23"/>
      <c r="Z7" s="124"/>
    </row>
    <row r="8" spans="1:26" ht="12.75">
      <c r="A8" s="42">
        <v>601012</v>
      </c>
      <c r="B8" s="54" t="s">
        <v>70</v>
      </c>
      <c r="C8" s="272">
        <f>D8*0.7</f>
        <v>1399.3</v>
      </c>
      <c r="D8" s="267">
        <v>1999</v>
      </c>
      <c r="E8" s="195"/>
      <c r="F8" s="175"/>
      <c r="G8" s="175"/>
      <c r="H8" s="176"/>
      <c r="I8" s="175"/>
      <c r="J8" s="176"/>
      <c r="K8" s="175"/>
      <c r="L8" s="176"/>
      <c r="M8" s="175"/>
      <c r="N8" s="176"/>
      <c r="O8" s="175"/>
      <c r="P8" s="176"/>
      <c r="Q8" s="175"/>
      <c r="R8" s="176"/>
      <c r="S8" s="175"/>
      <c r="T8" s="176"/>
      <c r="U8" s="175"/>
      <c r="V8" s="175"/>
      <c r="W8" s="175"/>
      <c r="X8" s="175"/>
      <c r="Y8" s="125">
        <f>SUM(E8:X8)</f>
        <v>0</v>
      </c>
      <c r="Z8" s="122">
        <f>C8*Y8</f>
        <v>0</v>
      </c>
    </row>
    <row r="9" spans="1:26" ht="12.75">
      <c r="A9" s="42">
        <v>601016</v>
      </c>
      <c r="B9" s="54" t="s">
        <v>71</v>
      </c>
      <c r="C9" s="272">
        <f>D9*0.7</f>
        <v>1399.3</v>
      </c>
      <c r="D9" s="267">
        <v>1999</v>
      </c>
      <c r="E9" s="195"/>
      <c r="F9" s="175"/>
      <c r="G9" s="175"/>
      <c r="H9" s="176"/>
      <c r="I9" s="175"/>
      <c r="J9" s="176"/>
      <c r="K9" s="175"/>
      <c r="L9" s="176"/>
      <c r="M9" s="175"/>
      <c r="N9" s="176"/>
      <c r="O9" s="175"/>
      <c r="P9" s="176"/>
      <c r="Q9" s="175"/>
      <c r="R9" s="176"/>
      <c r="S9" s="175"/>
      <c r="T9" s="176"/>
      <c r="U9" s="175"/>
      <c r="V9" s="175"/>
      <c r="W9" s="175"/>
      <c r="X9" s="175"/>
      <c r="Y9" s="125">
        <f>SUM(E9:X9)</f>
        <v>0</v>
      </c>
      <c r="Z9" s="122">
        <f>C9*Y9</f>
        <v>0</v>
      </c>
    </row>
    <row r="10" spans="1:26" ht="12.75">
      <c r="A10" s="42">
        <v>601030</v>
      </c>
      <c r="B10" s="54" t="s">
        <v>72</v>
      </c>
      <c r="C10" s="272">
        <f>D10*0.7</f>
        <v>1259.3</v>
      </c>
      <c r="D10" s="267">
        <v>1799</v>
      </c>
      <c r="E10" s="195"/>
      <c r="F10" s="175"/>
      <c r="G10" s="176"/>
      <c r="H10" s="175"/>
      <c r="I10" s="176"/>
      <c r="J10" s="175"/>
      <c r="K10" s="176"/>
      <c r="L10" s="175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25">
        <f>SUM(E10:X10)</f>
        <v>0</v>
      </c>
      <c r="Z10" s="122">
        <f>C10*Y10</f>
        <v>0</v>
      </c>
    </row>
    <row r="11" spans="1:26" ht="12.75">
      <c r="A11" s="172"/>
      <c r="B11" s="25" t="s">
        <v>73</v>
      </c>
      <c r="C11" s="173"/>
      <c r="D11" s="287"/>
      <c r="E11" s="19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25"/>
      <c r="Z11" s="124"/>
    </row>
    <row r="12" spans="1:26" ht="12.75">
      <c r="A12" s="42">
        <v>601610</v>
      </c>
      <c r="B12" s="54" t="s">
        <v>74</v>
      </c>
      <c r="C12" s="272">
        <f>D12*0.7</f>
        <v>783.3</v>
      </c>
      <c r="D12" s="267">
        <v>1119</v>
      </c>
      <c r="E12" s="195"/>
      <c r="F12" s="175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5"/>
      <c r="T12" s="175"/>
      <c r="U12" s="175"/>
      <c r="V12" s="175"/>
      <c r="W12" s="175"/>
      <c r="X12" s="175"/>
      <c r="Y12" s="125">
        <f>SUM(E12:X12)</f>
        <v>0</v>
      </c>
      <c r="Z12" s="122">
        <f>C12*Y12</f>
        <v>0</v>
      </c>
    </row>
    <row r="13" spans="1:26" ht="13.5" thickBot="1">
      <c r="A13" s="42">
        <v>601615</v>
      </c>
      <c r="B13" s="54" t="s">
        <v>75</v>
      </c>
      <c r="C13" s="272">
        <f>D13*0.7</f>
        <v>468.29999999999995</v>
      </c>
      <c r="D13" s="267">
        <v>669</v>
      </c>
      <c r="E13" s="19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9"/>
      <c r="R13" s="179"/>
      <c r="S13" s="179"/>
      <c r="T13" s="179"/>
      <c r="U13" s="179"/>
      <c r="V13" s="179"/>
      <c r="W13" s="179"/>
      <c r="X13" s="179"/>
      <c r="Y13" s="125">
        <f>SUM(E13:X13)</f>
        <v>0</v>
      </c>
      <c r="Z13" s="122">
        <f>C13*Y13</f>
        <v>0</v>
      </c>
    </row>
    <row r="14" spans="1:26" ht="12.75">
      <c r="A14" s="29"/>
      <c r="B14" s="26"/>
      <c r="C14" s="27"/>
      <c r="D14" s="27"/>
      <c r="E14" s="19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5" thickBot="1">
      <c r="A15" s="29"/>
      <c r="B15" s="26"/>
      <c r="C15" s="27"/>
      <c r="D15" s="27"/>
      <c r="E15" s="19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>
      <c r="A16" s="187"/>
      <c r="B16" s="292" t="s">
        <v>116</v>
      </c>
      <c r="C16" s="189"/>
      <c r="D16" s="289"/>
      <c r="E16" s="199">
        <v>20</v>
      </c>
      <c r="F16" s="188">
        <v>21</v>
      </c>
      <c r="G16" s="188">
        <v>22</v>
      </c>
      <c r="H16" s="188">
        <v>22.5</v>
      </c>
      <c r="I16" s="188">
        <v>23</v>
      </c>
      <c r="J16" s="188">
        <v>23.5</v>
      </c>
      <c r="K16" s="188">
        <v>24</v>
      </c>
      <c r="L16" s="188">
        <v>24.5</v>
      </c>
      <c r="M16" s="188">
        <v>25</v>
      </c>
      <c r="N16" s="188">
        <v>25.5</v>
      </c>
      <c r="O16" s="188">
        <v>26</v>
      </c>
      <c r="P16" s="188">
        <v>26.5</v>
      </c>
      <c r="Q16" s="188">
        <v>27</v>
      </c>
      <c r="R16" s="188">
        <v>27.5</v>
      </c>
      <c r="S16" s="188">
        <v>28</v>
      </c>
      <c r="T16" s="188">
        <v>28.5</v>
      </c>
      <c r="U16" s="188">
        <v>29</v>
      </c>
      <c r="V16" s="188">
        <v>29.5</v>
      </c>
      <c r="W16" s="188">
        <v>30</v>
      </c>
      <c r="X16" s="188">
        <v>30.5</v>
      </c>
      <c r="Y16" s="123"/>
      <c r="Z16" s="124"/>
    </row>
    <row r="17" spans="1:26" ht="12.75">
      <c r="A17" s="89">
        <v>60115746</v>
      </c>
      <c r="B17" s="90" t="s">
        <v>87</v>
      </c>
      <c r="C17" s="55">
        <v>380</v>
      </c>
      <c r="D17" s="288"/>
      <c r="E17" s="200"/>
      <c r="F17" s="201"/>
      <c r="G17" s="201"/>
      <c r="H17" s="61"/>
      <c r="I17" s="201"/>
      <c r="J17" s="61"/>
      <c r="K17" s="201"/>
      <c r="L17" s="61"/>
      <c r="M17" s="201"/>
      <c r="N17" s="61"/>
      <c r="O17" s="201"/>
      <c r="P17" s="61"/>
      <c r="Q17" s="201"/>
      <c r="R17" s="61"/>
      <c r="S17" s="201"/>
      <c r="T17" s="61"/>
      <c r="U17" s="201"/>
      <c r="V17" s="201"/>
      <c r="W17" s="201"/>
      <c r="X17" s="201"/>
      <c r="Y17" s="125">
        <f>SUM(E17:X17)</f>
        <v>0</v>
      </c>
      <c r="Z17" s="122">
        <f aca="true" t="shared" si="0" ref="Z17:Z22">C17*Y17</f>
        <v>0</v>
      </c>
    </row>
    <row r="18" spans="1:26" ht="12.75">
      <c r="A18" s="89">
        <v>60115754</v>
      </c>
      <c r="B18" s="90" t="s">
        <v>89</v>
      </c>
      <c r="C18" s="55">
        <v>65</v>
      </c>
      <c r="D18" s="288"/>
      <c r="E18" s="290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02"/>
      <c r="Z18" s="122">
        <f t="shared" si="0"/>
        <v>0</v>
      </c>
    </row>
    <row r="19" spans="1:26" ht="12.75">
      <c r="A19" s="89">
        <v>60113605</v>
      </c>
      <c r="B19" s="90" t="s">
        <v>90</v>
      </c>
      <c r="C19" s="55">
        <v>8</v>
      </c>
      <c r="D19" s="288"/>
      <c r="E19" s="290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02"/>
      <c r="Z19" s="122">
        <f t="shared" si="0"/>
        <v>0</v>
      </c>
    </row>
    <row r="20" spans="1:26" ht="12.75">
      <c r="A20" s="89">
        <v>60115023</v>
      </c>
      <c r="B20" s="90" t="s">
        <v>114</v>
      </c>
      <c r="C20" s="55">
        <v>120</v>
      </c>
      <c r="D20" s="288"/>
      <c r="E20" s="290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02"/>
      <c r="Z20" s="122">
        <f t="shared" si="0"/>
        <v>0</v>
      </c>
    </row>
    <row r="21" spans="1:26" ht="12.75">
      <c r="A21" s="89">
        <v>60115024</v>
      </c>
      <c r="B21" s="90" t="s">
        <v>115</v>
      </c>
      <c r="C21" s="55">
        <v>180</v>
      </c>
      <c r="D21" s="288"/>
      <c r="E21" s="290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02"/>
      <c r="Z21" s="122">
        <f t="shared" si="0"/>
        <v>0</v>
      </c>
    </row>
    <row r="22" spans="1:26" ht="13.5" thickBot="1">
      <c r="A22" s="89">
        <v>60162337</v>
      </c>
      <c r="B22" s="90" t="s">
        <v>91</v>
      </c>
      <c r="C22" s="55">
        <v>1100</v>
      </c>
      <c r="D22" s="288"/>
      <c r="E22" s="290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05"/>
      <c r="Z22" s="122">
        <f t="shared" si="0"/>
        <v>0</v>
      </c>
    </row>
    <row r="23" spans="22:26" ht="13.5" thickBot="1">
      <c r="V23" s="126"/>
      <c r="W23" s="126" t="s">
        <v>88</v>
      </c>
      <c r="X23" s="126"/>
      <c r="Y23" s="203">
        <f>SUM(Y8:Y13)</f>
        <v>0</v>
      </c>
      <c r="Z23" s="204">
        <f>SUM(Z8:Z22)</f>
        <v>0</v>
      </c>
    </row>
  </sheetData>
  <sheetProtection/>
  <printOptions/>
  <pageMargins left="0.43" right="0.33" top="1" bottom="1" header="0.4921259845" footer="0.4921259845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PageLayoutView="0" workbookViewId="0" topLeftCell="A10">
      <selection activeCell="D34" sqref="D34"/>
    </sheetView>
  </sheetViews>
  <sheetFormatPr defaultColWidth="11.421875" defaultRowHeight="12.75"/>
  <cols>
    <col min="1" max="1" width="9.57421875" style="28" customWidth="1"/>
    <col min="2" max="2" width="31.00390625" style="3" customWidth="1"/>
    <col min="3" max="3" width="14.7109375" style="3" customWidth="1"/>
    <col min="4" max="4" width="12.8515625" style="268" customWidth="1"/>
    <col min="5" max="5" width="3.8515625" style="68" customWidth="1"/>
    <col min="6" max="18" width="3.7109375" style="68" customWidth="1"/>
    <col min="19" max="19" width="7.28125" style="93" customWidth="1"/>
    <col min="20" max="20" width="13.140625" style="8" customWidth="1"/>
    <col min="21" max="16384" width="11.421875" style="3" customWidth="1"/>
  </cols>
  <sheetData>
    <row r="1" spans="1:27" ht="12.75">
      <c r="A1" s="140"/>
      <c r="B1" s="141"/>
      <c r="C1" s="141"/>
      <c r="D1" s="25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45"/>
      <c r="T1" s="146"/>
      <c r="U1" s="141"/>
      <c r="V1" s="141"/>
      <c r="W1" s="141"/>
      <c r="X1" s="141"/>
      <c r="Y1" s="141"/>
      <c r="Z1" s="141"/>
      <c r="AA1" s="141"/>
    </row>
    <row r="2" spans="1:27" ht="12.75">
      <c r="A2" s="140"/>
      <c r="B2" s="141"/>
      <c r="C2" s="141"/>
      <c r="D2" s="257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45"/>
      <c r="T2" s="146"/>
      <c r="U2" s="141"/>
      <c r="V2" s="141"/>
      <c r="W2" s="141"/>
      <c r="X2" s="141"/>
      <c r="Y2" s="141"/>
      <c r="Z2" s="141"/>
      <c r="AA2" s="141"/>
    </row>
    <row r="3" spans="1:27" ht="19.5">
      <c r="A3" s="147" t="s">
        <v>62</v>
      </c>
      <c r="B3" s="148"/>
      <c r="C3" s="148"/>
      <c r="D3" s="258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49"/>
      <c r="U3" s="141"/>
      <c r="V3" s="141"/>
      <c r="W3" s="141"/>
      <c r="X3" s="141"/>
      <c r="Y3" s="141"/>
      <c r="Z3" s="141"/>
      <c r="AA3" s="141"/>
    </row>
    <row r="4" spans="1:27" ht="19.5">
      <c r="A4" s="148"/>
      <c r="B4" s="148"/>
      <c r="C4" s="148"/>
      <c r="D4" s="258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49"/>
      <c r="U4" s="141"/>
      <c r="V4" s="141"/>
      <c r="W4" s="141"/>
      <c r="X4" s="141"/>
      <c r="Y4" s="141"/>
      <c r="Z4" s="141"/>
      <c r="AA4" s="141"/>
    </row>
    <row r="5" spans="1:27" ht="13.5" customHeight="1">
      <c r="A5" s="30"/>
      <c r="B5" s="30"/>
      <c r="C5" s="234" t="s">
        <v>16</v>
      </c>
      <c r="D5" s="251" t="s">
        <v>15</v>
      </c>
      <c r="E5" s="62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  <c r="Q5" s="63"/>
      <c r="R5" s="63"/>
      <c r="S5" s="293" t="s">
        <v>12</v>
      </c>
      <c r="T5" s="295" t="s">
        <v>18</v>
      </c>
      <c r="U5" s="141"/>
      <c r="V5" s="141"/>
      <c r="W5" s="141"/>
      <c r="X5" s="141"/>
      <c r="Y5" s="141"/>
      <c r="Z5" s="141"/>
      <c r="AA5" s="141"/>
    </row>
    <row r="6" spans="1:27" ht="12.75">
      <c r="A6" s="9" t="s">
        <v>13</v>
      </c>
      <c r="B6" s="30" t="s">
        <v>6</v>
      </c>
      <c r="C6" s="236" t="s">
        <v>1</v>
      </c>
      <c r="D6" s="252" t="s">
        <v>16</v>
      </c>
      <c r="E6" s="128">
        <v>70</v>
      </c>
      <c r="F6" s="128">
        <v>75</v>
      </c>
      <c r="G6" s="128">
        <v>80</v>
      </c>
      <c r="H6" s="128">
        <v>85</v>
      </c>
      <c r="I6" s="128">
        <v>90</v>
      </c>
      <c r="J6" s="128">
        <v>95</v>
      </c>
      <c r="K6" s="128">
        <v>100</v>
      </c>
      <c r="L6" s="128">
        <v>105</v>
      </c>
      <c r="M6" s="128">
        <v>110</v>
      </c>
      <c r="N6" s="128">
        <v>115</v>
      </c>
      <c r="O6" s="128">
        <v>120</v>
      </c>
      <c r="P6" s="128">
        <v>125</v>
      </c>
      <c r="Q6" s="128">
        <v>130</v>
      </c>
      <c r="R6" s="128">
        <v>135</v>
      </c>
      <c r="S6" s="294"/>
      <c r="T6" s="295"/>
      <c r="U6" s="141"/>
      <c r="V6" s="141"/>
      <c r="W6" s="141"/>
      <c r="X6" s="141"/>
      <c r="Y6" s="141"/>
      <c r="Z6" s="141"/>
      <c r="AA6" s="141"/>
    </row>
    <row r="7" spans="1:27" ht="12.75">
      <c r="A7" s="31"/>
      <c r="B7" s="31"/>
      <c r="C7" s="239" t="s">
        <v>102</v>
      </c>
      <c r="D7" s="253" t="s">
        <v>17</v>
      </c>
      <c r="E7" s="62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293"/>
      <c r="T7" s="295"/>
      <c r="U7" s="141"/>
      <c r="V7" s="141"/>
      <c r="W7" s="141"/>
      <c r="X7" s="141"/>
      <c r="Y7" s="141"/>
      <c r="Z7" s="141"/>
      <c r="AA7" s="141"/>
    </row>
    <row r="8" spans="1:27" ht="12.75">
      <c r="A8" s="77"/>
      <c r="B8" s="80" t="s">
        <v>31</v>
      </c>
      <c r="C8" s="72"/>
      <c r="D8" s="259"/>
      <c r="E8" s="78"/>
      <c r="F8" s="78"/>
      <c r="G8" s="78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135"/>
      <c r="T8" s="136"/>
      <c r="U8" s="141"/>
      <c r="V8" s="141"/>
      <c r="W8" s="141"/>
      <c r="X8" s="141"/>
      <c r="Y8" s="141"/>
      <c r="Z8" s="141"/>
      <c r="AA8" s="141"/>
    </row>
    <row r="9" spans="1:27" ht="12.75">
      <c r="A9" s="83">
        <v>381021</v>
      </c>
      <c r="B9" s="73" t="s">
        <v>76</v>
      </c>
      <c r="C9" s="74">
        <f>D9*0.7</f>
        <v>174.29999999999998</v>
      </c>
      <c r="D9" s="260">
        <v>249</v>
      </c>
      <c r="E9" s="75"/>
      <c r="F9" s="75"/>
      <c r="G9" s="75"/>
      <c r="H9" s="75"/>
      <c r="I9" s="75"/>
      <c r="J9" s="75"/>
      <c r="K9" s="75"/>
      <c r="L9" s="75"/>
      <c r="M9" s="76"/>
      <c r="N9" s="76"/>
      <c r="O9" s="76"/>
      <c r="P9" s="76"/>
      <c r="Q9" s="76"/>
      <c r="R9" s="76"/>
      <c r="S9" s="129">
        <f>SUM(M9:R9)</f>
        <v>0</v>
      </c>
      <c r="T9" s="130">
        <f>S9*C9</f>
        <v>0</v>
      </c>
      <c r="U9" s="141"/>
      <c r="V9" s="141"/>
      <c r="W9" s="141"/>
      <c r="X9" s="141"/>
      <c r="Y9" s="141"/>
      <c r="Z9" s="141"/>
      <c r="AA9" s="141"/>
    </row>
    <row r="10" spans="1:27" ht="12.75">
      <c r="A10" s="61">
        <v>381031</v>
      </c>
      <c r="B10" s="60" t="s">
        <v>77</v>
      </c>
      <c r="C10" s="74">
        <f>D10*0.7</f>
        <v>125.3</v>
      </c>
      <c r="D10" s="261">
        <v>179</v>
      </c>
      <c r="E10" s="64"/>
      <c r="F10" s="64"/>
      <c r="G10" s="64"/>
      <c r="H10" s="64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131">
        <f>SUM(M10:R10)</f>
        <v>0</v>
      </c>
      <c r="T10" s="132">
        <f>S10*C10</f>
        <v>0</v>
      </c>
      <c r="U10" s="141"/>
      <c r="V10" s="141"/>
      <c r="W10" s="141"/>
      <c r="X10" s="141"/>
      <c r="Y10" s="141"/>
      <c r="Z10" s="141"/>
      <c r="AA10" s="141"/>
    </row>
    <row r="11" spans="1:27" ht="12.75">
      <c r="A11" s="84">
        <v>381321</v>
      </c>
      <c r="B11" s="58" t="s">
        <v>78</v>
      </c>
      <c r="C11" s="74">
        <f>D11*0.7</f>
        <v>104.3</v>
      </c>
      <c r="D11" s="255">
        <v>149</v>
      </c>
      <c r="E11" s="64"/>
      <c r="F11" s="64"/>
      <c r="G11" s="64"/>
      <c r="H11" s="64"/>
      <c r="I11" s="67"/>
      <c r="J11" s="67"/>
      <c r="K11" s="67"/>
      <c r="L11" s="67"/>
      <c r="M11" s="67"/>
      <c r="N11" s="64"/>
      <c r="O11" s="64"/>
      <c r="P11" s="64"/>
      <c r="Q11" s="64"/>
      <c r="R11" s="64"/>
      <c r="S11" s="133">
        <f>SUM(I11:M11)</f>
        <v>0</v>
      </c>
      <c r="T11" s="132">
        <f>S11*C11</f>
        <v>0</v>
      </c>
      <c r="U11" s="141"/>
      <c r="V11" s="141"/>
      <c r="W11" s="141"/>
      <c r="X11" s="141"/>
      <c r="Y11" s="141"/>
      <c r="Z11" s="141"/>
      <c r="AA11" s="141"/>
    </row>
    <row r="12" spans="1:27" ht="13.5" thickBot="1">
      <c r="A12" s="61">
        <v>381371</v>
      </c>
      <c r="B12" s="60" t="s">
        <v>86</v>
      </c>
      <c r="C12" s="74">
        <f>D12*0.7</f>
        <v>66.5</v>
      </c>
      <c r="D12" s="255">
        <v>95</v>
      </c>
      <c r="E12" s="67"/>
      <c r="F12" s="67"/>
      <c r="G12" s="67"/>
      <c r="H12" s="67"/>
      <c r="I12" s="67"/>
      <c r="J12" s="67"/>
      <c r="K12" s="67"/>
      <c r="L12" s="67"/>
      <c r="M12" s="67"/>
      <c r="N12" s="64"/>
      <c r="O12" s="64"/>
      <c r="P12" s="64"/>
      <c r="Q12" s="64"/>
      <c r="R12" s="64"/>
      <c r="S12" s="133">
        <f>SUM(E12:M12)</f>
        <v>0</v>
      </c>
      <c r="T12" s="132">
        <f>S12*C12</f>
        <v>0</v>
      </c>
      <c r="U12" s="141"/>
      <c r="V12" s="141"/>
      <c r="W12" s="141"/>
      <c r="X12" s="141"/>
      <c r="Y12" s="141"/>
      <c r="Z12" s="141"/>
      <c r="AA12" s="141"/>
    </row>
    <row r="13" spans="1:27" ht="18" customHeight="1" thickBot="1">
      <c r="A13" s="140"/>
      <c r="B13" s="141"/>
      <c r="C13" s="141"/>
      <c r="D13" s="25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4">
        <f>SUM(S9:S12)</f>
        <v>0</v>
      </c>
      <c r="T13" s="121">
        <f>SUM(T9:T12)</f>
        <v>0</v>
      </c>
      <c r="U13" s="141"/>
      <c r="V13" s="141"/>
      <c r="W13" s="141"/>
      <c r="X13" s="141"/>
      <c r="Y13" s="141"/>
      <c r="Z13" s="141"/>
      <c r="AA13" s="141"/>
    </row>
    <row r="14" spans="1:27" ht="12.75">
      <c r="A14" s="59"/>
      <c r="B14" s="80" t="s">
        <v>105</v>
      </c>
      <c r="C14" s="81"/>
      <c r="D14" s="262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27" ht="12.75">
      <c r="A15" s="83">
        <v>383540</v>
      </c>
      <c r="B15" s="86" t="s">
        <v>104</v>
      </c>
      <c r="C15" s="74">
        <f>D15*0.7</f>
        <v>440.29999999999995</v>
      </c>
      <c r="D15" s="263">
        <v>629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94"/>
      <c r="T15" s="132">
        <f>S15*C15</f>
        <v>0</v>
      </c>
      <c r="U15" s="141"/>
      <c r="V15" s="141"/>
      <c r="W15" s="141"/>
      <c r="X15" s="141"/>
      <c r="Y15" s="141"/>
      <c r="Z15" s="141"/>
      <c r="AA15" s="141"/>
    </row>
    <row r="16" spans="1:27" ht="12.75">
      <c r="A16" s="87">
        <v>383501</v>
      </c>
      <c r="B16" s="60" t="s">
        <v>79</v>
      </c>
      <c r="C16" s="74">
        <f>D16*0.7</f>
        <v>349.29999999999995</v>
      </c>
      <c r="D16" s="263">
        <v>499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94"/>
      <c r="T16" s="132">
        <f>S16*C16</f>
        <v>0</v>
      </c>
      <c r="U16" s="141"/>
      <c r="V16" s="141"/>
      <c r="W16" s="141"/>
      <c r="X16" s="141"/>
      <c r="Y16" s="141"/>
      <c r="Z16" s="141"/>
      <c r="AA16" s="141"/>
    </row>
    <row r="17" spans="1:27" ht="12.75">
      <c r="A17" s="87">
        <v>383531</v>
      </c>
      <c r="B17" s="60" t="s">
        <v>80</v>
      </c>
      <c r="C17" s="74">
        <f>D17*0.7</f>
        <v>174.29999999999998</v>
      </c>
      <c r="D17" s="263">
        <v>249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7"/>
      <c r="T17" s="132">
        <f>S17*C17</f>
        <v>0</v>
      </c>
      <c r="U17" s="141"/>
      <c r="V17" s="141"/>
      <c r="W17" s="141"/>
      <c r="X17" s="141"/>
      <c r="Y17" s="141"/>
      <c r="Z17" s="141"/>
      <c r="AA17" s="141"/>
    </row>
    <row r="18" spans="1:27" ht="12.75">
      <c r="A18" s="84">
        <v>383521</v>
      </c>
      <c r="B18" s="88" t="s">
        <v>81</v>
      </c>
      <c r="C18" s="74">
        <f>D18*0.7</f>
        <v>209.29999999999998</v>
      </c>
      <c r="D18" s="263">
        <v>299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9"/>
      <c r="T18" s="132">
        <f>S18*C18</f>
        <v>0</v>
      </c>
      <c r="U18" s="141"/>
      <c r="V18" s="141"/>
      <c r="W18" s="141"/>
      <c r="X18" s="141"/>
      <c r="Y18" s="141"/>
      <c r="Z18" s="141"/>
      <c r="AA18" s="141"/>
    </row>
    <row r="19" spans="1:27" ht="13.5" thickBot="1">
      <c r="A19" s="61">
        <v>383631</v>
      </c>
      <c r="B19" s="60" t="s">
        <v>82</v>
      </c>
      <c r="C19" s="74">
        <f>D19*0.7</f>
        <v>153.29999999999998</v>
      </c>
      <c r="D19" s="263">
        <v>219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95"/>
      <c r="T19" s="132">
        <f>S19*C19</f>
        <v>0</v>
      </c>
      <c r="U19" s="141"/>
      <c r="V19" s="141"/>
      <c r="W19" s="141"/>
      <c r="X19" s="141"/>
      <c r="Y19" s="141"/>
      <c r="Z19" s="141"/>
      <c r="AA19" s="141"/>
    </row>
    <row r="20" spans="1:27" ht="15" customHeight="1" thickBot="1">
      <c r="A20" s="142"/>
      <c r="B20" s="143"/>
      <c r="C20" s="143"/>
      <c r="D20" s="264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4">
        <f>SUM(S15:S19)</f>
        <v>0</v>
      </c>
      <c r="T20" s="121">
        <f>SUM(T15:T19)</f>
        <v>0</v>
      </c>
      <c r="U20" s="141"/>
      <c r="V20" s="141"/>
      <c r="W20" s="141"/>
      <c r="X20" s="141"/>
      <c r="Y20" s="141"/>
      <c r="Z20" s="141"/>
      <c r="AA20" s="141"/>
    </row>
    <row r="21" spans="1:27" ht="12.75">
      <c r="A21" s="59"/>
      <c r="B21" s="80" t="s">
        <v>32</v>
      </c>
      <c r="C21" s="81"/>
      <c r="D21" s="262"/>
      <c r="E21" s="71" t="s">
        <v>23</v>
      </c>
      <c r="F21" s="71" t="s">
        <v>24</v>
      </c>
      <c r="G21" s="71" t="s">
        <v>25</v>
      </c>
      <c r="H21" s="71" t="s">
        <v>26</v>
      </c>
      <c r="I21" s="71" t="s">
        <v>27</v>
      </c>
      <c r="J21" s="71" t="s">
        <v>84</v>
      </c>
      <c r="K21" s="139"/>
      <c r="L21" s="139"/>
      <c r="M21" s="139"/>
      <c r="N21" s="139"/>
      <c r="O21" s="139"/>
      <c r="P21" s="139"/>
      <c r="Q21" s="139"/>
      <c r="R21" s="139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1:27" ht="12.75">
      <c r="A22" s="91">
        <v>394311</v>
      </c>
      <c r="B22" s="86" t="s">
        <v>22</v>
      </c>
      <c r="C22" s="74">
        <f>D22*0.7</f>
        <v>293.29999999999995</v>
      </c>
      <c r="D22" s="265">
        <v>419</v>
      </c>
      <c r="E22" s="182"/>
      <c r="F22" s="92"/>
      <c r="G22" s="92"/>
      <c r="H22" s="92"/>
      <c r="I22" s="92"/>
      <c r="J22" s="183"/>
      <c r="K22" s="138"/>
      <c r="L22" s="138"/>
      <c r="M22" s="138"/>
      <c r="N22" s="138"/>
      <c r="O22" s="138"/>
      <c r="P22" s="138"/>
      <c r="Q22" s="138"/>
      <c r="R22" s="138"/>
      <c r="S22" s="131">
        <f>SUM(E22:J22)</f>
        <v>0</v>
      </c>
      <c r="T22" s="132">
        <f>S22*C22</f>
        <v>0</v>
      </c>
      <c r="U22" s="141"/>
      <c r="V22" s="141"/>
      <c r="W22" s="141"/>
      <c r="X22" s="141"/>
      <c r="Y22" s="141"/>
      <c r="Z22" s="141"/>
      <c r="AA22" s="141"/>
    </row>
    <row r="23" spans="1:27" ht="12.75">
      <c r="A23" s="142">
        <v>396311</v>
      </c>
      <c r="B23" s="143" t="s">
        <v>83</v>
      </c>
      <c r="C23" s="74">
        <f>D23*0.7</f>
        <v>293.29999999999995</v>
      </c>
      <c r="D23" s="265">
        <v>419</v>
      </c>
      <c r="E23" s="92"/>
      <c r="F23" s="92"/>
      <c r="G23" s="92"/>
      <c r="H23" s="92"/>
      <c r="I23" s="182"/>
      <c r="J23" s="184"/>
      <c r="K23" s="138"/>
      <c r="L23" s="138"/>
      <c r="M23" s="138"/>
      <c r="N23" s="138"/>
      <c r="O23" s="138"/>
      <c r="P23" s="138"/>
      <c r="Q23" s="138"/>
      <c r="R23" s="138"/>
      <c r="S23" s="131">
        <f>SUM(E23:J23)</f>
        <v>0</v>
      </c>
      <c r="T23" s="132">
        <f>S23*C23</f>
        <v>0</v>
      </c>
      <c r="U23" s="141"/>
      <c r="V23" s="141"/>
      <c r="W23" s="141"/>
      <c r="X23" s="141"/>
      <c r="Y23" s="141"/>
      <c r="Z23" s="141"/>
      <c r="AA23" s="141"/>
    </row>
    <row r="24" spans="1:27" ht="12.75">
      <c r="A24" s="89"/>
      <c r="B24" s="90"/>
      <c r="C24" s="90"/>
      <c r="D24" s="266"/>
      <c r="E24" s="82" t="s">
        <v>28</v>
      </c>
      <c r="F24" s="82" t="s">
        <v>29</v>
      </c>
      <c r="G24" s="82" t="s">
        <v>30</v>
      </c>
      <c r="H24" s="144"/>
      <c r="I24" s="144"/>
      <c r="J24" s="138"/>
      <c r="K24" s="138"/>
      <c r="L24" s="138"/>
      <c r="M24" s="138"/>
      <c r="N24" s="138"/>
      <c r="O24" s="138"/>
      <c r="P24" s="138"/>
      <c r="Q24" s="138"/>
      <c r="R24" s="138"/>
      <c r="S24" s="131"/>
      <c r="T24" s="132"/>
      <c r="U24" s="141"/>
      <c r="V24" s="141"/>
      <c r="W24" s="141"/>
      <c r="X24" s="141"/>
      <c r="Y24" s="141"/>
      <c r="Z24" s="141"/>
      <c r="AA24" s="141"/>
    </row>
    <row r="25" spans="1:27" ht="13.5" thickBot="1">
      <c r="A25" s="185">
        <v>398311</v>
      </c>
      <c r="B25" s="186" t="s">
        <v>85</v>
      </c>
      <c r="C25" s="74">
        <f>D25*0.7</f>
        <v>209.29999999999998</v>
      </c>
      <c r="D25" s="267">
        <v>299</v>
      </c>
      <c r="E25" s="70"/>
      <c r="F25" s="70"/>
      <c r="G25" s="70"/>
      <c r="H25" s="144"/>
      <c r="I25" s="144"/>
      <c r="J25" s="138"/>
      <c r="K25" s="138"/>
      <c r="L25" s="138"/>
      <c r="M25" s="138"/>
      <c r="N25" s="138"/>
      <c r="O25" s="138"/>
      <c r="P25" s="138"/>
      <c r="Q25" s="138"/>
      <c r="R25" s="138"/>
      <c r="S25" s="131">
        <f>SUM(E25:G25)</f>
        <v>0</v>
      </c>
      <c r="T25" s="132">
        <f>S25*C25</f>
        <v>0</v>
      </c>
      <c r="U25" s="141"/>
      <c r="V25" s="141"/>
      <c r="W25" s="141"/>
      <c r="X25" s="141"/>
      <c r="Y25" s="141"/>
      <c r="Z25" s="141"/>
      <c r="AA25" s="141"/>
    </row>
    <row r="26" spans="1:27" ht="17.25" customHeight="1" thickBot="1">
      <c r="A26" s="3"/>
      <c r="C26" s="141"/>
      <c r="D26" s="25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4">
        <f>SUM(S22:S25)</f>
        <v>0</v>
      </c>
      <c r="T26" s="121">
        <f>SUM(T22:T25)</f>
        <v>0</v>
      </c>
      <c r="U26" s="141"/>
      <c r="V26" s="141"/>
      <c r="W26" s="141"/>
      <c r="X26" s="141"/>
      <c r="Y26" s="141"/>
      <c r="Z26" s="141"/>
      <c r="AA26" s="141"/>
    </row>
    <row r="27" spans="1:27" ht="12.75">
      <c r="A27" s="59"/>
      <c r="B27" s="80" t="s">
        <v>108</v>
      </c>
      <c r="C27" s="81"/>
      <c r="D27" s="25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U27" s="141"/>
      <c r="V27" s="141"/>
      <c r="W27" s="141"/>
      <c r="X27" s="141"/>
      <c r="Y27" s="141"/>
      <c r="Z27" s="141"/>
      <c r="AA27" s="141"/>
    </row>
    <row r="28" spans="1:27" ht="12.75">
      <c r="A28" s="269">
        <v>389329</v>
      </c>
      <c r="B28" s="270" t="s">
        <v>109</v>
      </c>
      <c r="C28" s="271">
        <v>29</v>
      </c>
      <c r="D28" s="25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94"/>
      <c r="T28" s="132">
        <f>S28*C28</f>
        <v>0</v>
      </c>
      <c r="U28" s="141"/>
      <c r="V28" s="141"/>
      <c r="W28" s="141"/>
      <c r="X28" s="141"/>
      <c r="Y28" s="141"/>
      <c r="Z28" s="141"/>
      <c r="AA28" s="141"/>
    </row>
    <row r="29" spans="1:27" ht="12.75">
      <c r="A29" s="269">
        <v>389339</v>
      </c>
      <c r="B29" s="270" t="s">
        <v>110</v>
      </c>
      <c r="C29" s="271">
        <v>29</v>
      </c>
      <c r="D29" s="25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67"/>
      <c r="T29" s="132">
        <f>S29*C29</f>
        <v>0</v>
      </c>
      <c r="U29" s="141"/>
      <c r="V29" s="141"/>
      <c r="W29" s="141"/>
      <c r="X29" s="141"/>
      <c r="Y29" s="141"/>
      <c r="Z29" s="141"/>
      <c r="AA29" s="141"/>
    </row>
    <row r="30" spans="1:27" ht="12.75">
      <c r="A30" s="269">
        <v>389320</v>
      </c>
      <c r="B30" s="270" t="s">
        <v>111</v>
      </c>
      <c r="C30" s="271">
        <v>29</v>
      </c>
      <c r="D30" s="25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69"/>
      <c r="T30" s="132">
        <f>S30*C30</f>
        <v>0</v>
      </c>
      <c r="U30" s="141"/>
      <c r="V30" s="141"/>
      <c r="W30" s="141"/>
      <c r="X30" s="141"/>
      <c r="Y30" s="141"/>
      <c r="Z30" s="141"/>
      <c r="AA30" s="141"/>
    </row>
    <row r="31" spans="1:27" ht="13.5" thickBot="1">
      <c r="A31" s="269">
        <v>389308</v>
      </c>
      <c r="B31" s="270" t="s">
        <v>112</v>
      </c>
      <c r="C31" s="271">
        <v>4</v>
      </c>
      <c r="D31" s="25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296"/>
      <c r="T31" s="132">
        <f>S31*C31</f>
        <v>0</v>
      </c>
      <c r="U31" s="141"/>
      <c r="V31" s="141"/>
      <c r="W31" s="141"/>
      <c r="X31" s="141"/>
      <c r="Y31" s="141"/>
      <c r="Z31" s="141"/>
      <c r="AA31" s="141"/>
    </row>
    <row r="32" spans="1:27" ht="13.5" thickBot="1">
      <c r="A32" s="140"/>
      <c r="B32" s="141"/>
      <c r="C32" s="141"/>
      <c r="D32" s="25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4">
        <f>SUM(S28:S31)</f>
        <v>0</v>
      </c>
      <c r="T32" s="121">
        <f>SUM(T28:T31)</f>
        <v>0</v>
      </c>
      <c r="U32" s="141"/>
      <c r="V32" s="141"/>
      <c r="W32" s="141"/>
      <c r="X32" s="141"/>
      <c r="Y32" s="141"/>
      <c r="Z32" s="141"/>
      <c r="AA32" s="141"/>
    </row>
    <row r="33" spans="1:27" ht="12.75">
      <c r="A33" s="140"/>
      <c r="B33" s="141"/>
      <c r="C33" s="141"/>
      <c r="D33" s="25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45"/>
      <c r="T33" s="146"/>
      <c r="U33" s="141"/>
      <c r="V33" s="141"/>
      <c r="W33" s="141"/>
      <c r="X33" s="141"/>
      <c r="Y33" s="141"/>
      <c r="Z33" s="141"/>
      <c r="AA33" s="141"/>
    </row>
    <row r="34" spans="1:27" ht="12.75">
      <c r="A34" s="140"/>
      <c r="B34" s="141"/>
      <c r="C34" s="141"/>
      <c r="D34" s="25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45"/>
      <c r="T34" s="146"/>
      <c r="U34" s="141"/>
      <c r="V34" s="141"/>
      <c r="W34" s="141"/>
      <c r="X34" s="141"/>
      <c r="Y34" s="141"/>
      <c r="Z34" s="141"/>
      <c r="AA34" s="141"/>
    </row>
    <row r="35" spans="1:27" ht="12.75">
      <c r="A35" s="140"/>
      <c r="B35" s="141"/>
      <c r="C35" s="141"/>
      <c r="D35" s="25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45"/>
      <c r="T35" s="146"/>
      <c r="U35" s="141"/>
      <c r="V35" s="141"/>
      <c r="W35" s="141"/>
      <c r="X35" s="141"/>
      <c r="Y35" s="141"/>
      <c r="Z35" s="141"/>
      <c r="AA35" s="141"/>
    </row>
    <row r="36" spans="1:27" ht="12.75">
      <c r="A36" s="140"/>
      <c r="B36" s="141"/>
      <c r="C36" s="141"/>
      <c r="D36" s="25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45"/>
      <c r="T36" s="146"/>
      <c r="U36" s="141"/>
      <c r="V36" s="141"/>
      <c r="W36" s="141"/>
      <c r="X36" s="141"/>
      <c r="Y36" s="141"/>
      <c r="Z36" s="141"/>
      <c r="AA36" s="141"/>
    </row>
    <row r="37" spans="1:27" ht="12.75">
      <c r="A37" s="140"/>
      <c r="B37" s="141"/>
      <c r="C37" s="141"/>
      <c r="D37" s="25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45"/>
      <c r="T37" s="146"/>
      <c r="U37" s="141"/>
      <c r="V37" s="141"/>
      <c r="W37" s="141"/>
      <c r="X37" s="141"/>
      <c r="Y37" s="141"/>
      <c r="Z37" s="141"/>
      <c r="AA37" s="141"/>
    </row>
    <row r="38" spans="1:27" ht="12.75">
      <c r="A38" s="140"/>
      <c r="B38" s="141"/>
      <c r="C38" s="141"/>
      <c r="D38" s="25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45"/>
      <c r="T38" s="146"/>
      <c r="U38" s="141"/>
      <c r="V38" s="141"/>
      <c r="W38" s="141"/>
      <c r="X38" s="141"/>
      <c r="Y38" s="141"/>
      <c r="Z38" s="141"/>
      <c r="AA38" s="141"/>
    </row>
    <row r="39" spans="1:27" ht="12.75">
      <c r="A39" s="140"/>
      <c r="B39" s="141"/>
      <c r="C39" s="141"/>
      <c r="D39" s="25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45"/>
      <c r="T39" s="146"/>
      <c r="U39" s="141"/>
      <c r="V39" s="141"/>
      <c r="W39" s="141"/>
      <c r="X39" s="141"/>
      <c r="Y39" s="141"/>
      <c r="Z39" s="141"/>
      <c r="AA39" s="141"/>
    </row>
    <row r="40" spans="1:27" ht="12.75">
      <c r="A40" s="140"/>
      <c r="B40" s="141"/>
      <c r="C40" s="141"/>
      <c r="D40" s="25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45"/>
      <c r="T40" s="146"/>
      <c r="U40" s="141"/>
      <c r="V40" s="141"/>
      <c r="W40" s="141"/>
      <c r="X40" s="141"/>
      <c r="Y40" s="141"/>
      <c r="Z40" s="141"/>
      <c r="AA40" s="141"/>
    </row>
    <row r="41" spans="1:27" ht="12.75">
      <c r="A41" s="140"/>
      <c r="B41" s="141"/>
      <c r="C41" s="141"/>
      <c r="D41" s="25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45"/>
      <c r="T41" s="146"/>
      <c r="U41" s="141"/>
      <c r="V41" s="141"/>
      <c r="W41" s="141"/>
      <c r="X41" s="141"/>
      <c r="Y41" s="141"/>
      <c r="Z41" s="141"/>
      <c r="AA41" s="141"/>
    </row>
    <row r="42" spans="1:27" ht="12.75">
      <c r="A42" s="140"/>
      <c r="B42" s="141"/>
      <c r="C42" s="141"/>
      <c r="D42" s="25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45"/>
      <c r="T42" s="146"/>
      <c r="U42" s="141"/>
      <c r="V42" s="141"/>
      <c r="W42" s="141"/>
      <c r="X42" s="141"/>
      <c r="Y42" s="141"/>
      <c r="Z42" s="141"/>
      <c r="AA42" s="141"/>
    </row>
    <row r="43" spans="1:27" ht="12.75">
      <c r="A43" s="140"/>
      <c r="B43" s="141"/>
      <c r="C43" s="141"/>
      <c r="D43" s="257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45"/>
      <c r="T43" s="146"/>
      <c r="U43" s="141"/>
      <c r="V43" s="141"/>
      <c r="W43" s="141"/>
      <c r="X43" s="141"/>
      <c r="Y43" s="141"/>
      <c r="Z43" s="141"/>
      <c r="AA43" s="141"/>
    </row>
    <row r="44" spans="1:27" ht="12.75">
      <c r="A44" s="140"/>
      <c r="B44" s="141"/>
      <c r="C44" s="141"/>
      <c r="D44" s="25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45"/>
      <c r="T44" s="146"/>
      <c r="U44" s="141"/>
      <c r="V44" s="141"/>
      <c r="W44" s="141"/>
      <c r="X44" s="141"/>
      <c r="Y44" s="141"/>
      <c r="Z44" s="141"/>
      <c r="AA44" s="141"/>
    </row>
    <row r="45" spans="1:27" ht="12.75">
      <c r="A45" s="140"/>
      <c r="B45" s="141"/>
      <c r="C45" s="141"/>
      <c r="D45" s="25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45"/>
      <c r="T45" s="146"/>
      <c r="U45" s="141"/>
      <c r="V45" s="141"/>
      <c r="W45" s="141"/>
      <c r="X45" s="141"/>
      <c r="Y45" s="141"/>
      <c r="Z45" s="141"/>
      <c r="AA45" s="141"/>
    </row>
    <row r="46" spans="1:27" ht="12.75">
      <c r="A46" s="140"/>
      <c r="B46" s="141"/>
      <c r="C46" s="141"/>
      <c r="D46" s="25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45"/>
      <c r="T46" s="146"/>
      <c r="U46" s="141"/>
      <c r="V46" s="141"/>
      <c r="W46" s="141"/>
      <c r="X46" s="141"/>
      <c r="Y46" s="141"/>
      <c r="Z46" s="141"/>
      <c r="AA46" s="141"/>
    </row>
    <row r="47" spans="1:27" ht="12.75">
      <c r="A47" s="140"/>
      <c r="B47" s="141"/>
      <c r="C47" s="141"/>
      <c r="D47" s="25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45"/>
      <c r="T47" s="146"/>
      <c r="U47" s="141"/>
      <c r="V47" s="141"/>
      <c r="W47" s="141"/>
      <c r="X47" s="141"/>
      <c r="Y47" s="141"/>
      <c r="Z47" s="141"/>
      <c r="AA47" s="141"/>
    </row>
    <row r="48" spans="1:27" ht="12.75">
      <c r="A48" s="140"/>
      <c r="B48" s="141"/>
      <c r="C48" s="141"/>
      <c r="D48" s="25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45"/>
      <c r="T48" s="146"/>
      <c r="U48" s="141"/>
      <c r="V48" s="141"/>
      <c r="W48" s="141"/>
      <c r="X48" s="141"/>
      <c r="Y48" s="141"/>
      <c r="Z48" s="141"/>
      <c r="AA48" s="141"/>
    </row>
    <row r="49" spans="1:27" ht="12.75">
      <c r="A49" s="140"/>
      <c r="B49" s="141"/>
      <c r="C49" s="141"/>
      <c r="D49" s="25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5"/>
      <c r="T49" s="146"/>
      <c r="U49" s="141"/>
      <c r="V49" s="141"/>
      <c r="W49" s="141"/>
      <c r="X49" s="141"/>
      <c r="Y49" s="141"/>
      <c r="Z49" s="141"/>
      <c r="AA49" s="141"/>
    </row>
    <row r="50" spans="1:27" ht="12.75">
      <c r="A50" s="140"/>
      <c r="B50" s="141"/>
      <c r="C50" s="141"/>
      <c r="D50" s="25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5"/>
      <c r="T50" s="146"/>
      <c r="U50" s="141"/>
      <c r="V50" s="141"/>
      <c r="W50" s="141"/>
      <c r="X50" s="141"/>
      <c r="Y50" s="141"/>
      <c r="Z50" s="141"/>
      <c r="AA50" s="141"/>
    </row>
    <row r="51" spans="1:27" ht="12.75">
      <c r="A51" s="140"/>
      <c r="B51" s="141"/>
      <c r="C51" s="141"/>
      <c r="D51" s="25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45"/>
      <c r="T51" s="146"/>
      <c r="U51" s="141"/>
      <c r="V51" s="141"/>
      <c r="W51" s="141"/>
      <c r="X51" s="141"/>
      <c r="Y51" s="141"/>
      <c r="Z51" s="141"/>
      <c r="AA51" s="141"/>
    </row>
    <row r="52" spans="1:27" ht="12.75">
      <c r="A52" s="140"/>
      <c r="B52" s="141"/>
      <c r="C52" s="141"/>
      <c r="D52" s="25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45"/>
      <c r="T52" s="146"/>
      <c r="U52" s="141"/>
      <c r="V52" s="141"/>
      <c r="W52" s="141"/>
      <c r="X52" s="141"/>
      <c r="Y52" s="141"/>
      <c r="Z52" s="141"/>
      <c r="AA52" s="141"/>
    </row>
    <row r="53" spans="1:27" ht="12.75">
      <c r="A53" s="140"/>
      <c r="B53" s="141"/>
      <c r="C53" s="141"/>
      <c r="D53" s="25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45"/>
      <c r="T53" s="146"/>
      <c r="U53" s="141"/>
      <c r="V53" s="141"/>
      <c r="W53" s="141"/>
      <c r="X53" s="141"/>
      <c r="Y53" s="141"/>
      <c r="Z53" s="141"/>
      <c r="AA53" s="141"/>
    </row>
    <row r="54" spans="1:27" ht="12.75">
      <c r="A54" s="140"/>
      <c r="B54" s="141"/>
      <c r="C54" s="141"/>
      <c r="D54" s="257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45"/>
      <c r="T54" s="146"/>
      <c r="U54" s="141"/>
      <c r="V54" s="141"/>
      <c r="W54" s="141"/>
      <c r="X54" s="141"/>
      <c r="Y54" s="141"/>
      <c r="Z54" s="141"/>
      <c r="AA54" s="141"/>
    </row>
    <row r="55" spans="1:27" ht="12.75">
      <c r="A55" s="140"/>
      <c r="B55" s="141"/>
      <c r="C55" s="141"/>
      <c r="D55" s="257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45"/>
      <c r="T55" s="146"/>
      <c r="U55" s="141"/>
      <c r="V55" s="141"/>
      <c r="W55" s="141"/>
      <c r="X55" s="141"/>
      <c r="Y55" s="141"/>
      <c r="Z55" s="141"/>
      <c r="AA55" s="141"/>
    </row>
    <row r="56" spans="1:27" ht="12.75">
      <c r="A56" s="140"/>
      <c r="B56" s="141"/>
      <c r="C56" s="141"/>
      <c r="D56" s="25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45"/>
      <c r="T56" s="146"/>
      <c r="U56" s="141"/>
      <c r="V56" s="141"/>
      <c r="W56" s="141"/>
      <c r="X56" s="141"/>
      <c r="Y56" s="141"/>
      <c r="Z56" s="141"/>
      <c r="AA56" s="141"/>
    </row>
    <row r="57" spans="1:27" ht="12.75">
      <c r="A57" s="140"/>
      <c r="B57" s="141"/>
      <c r="C57" s="141"/>
      <c r="D57" s="25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45"/>
      <c r="T57" s="146"/>
      <c r="U57" s="141"/>
      <c r="V57" s="141"/>
      <c r="W57" s="141"/>
      <c r="X57" s="141"/>
      <c r="Y57" s="141"/>
      <c r="Z57" s="141"/>
      <c r="AA57" s="141"/>
    </row>
    <row r="58" spans="1:27" ht="12.75">
      <c r="A58" s="140"/>
      <c r="B58" s="141"/>
      <c r="C58" s="141"/>
      <c r="D58" s="25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45"/>
      <c r="T58" s="146"/>
      <c r="U58" s="141"/>
      <c r="V58" s="141"/>
      <c r="W58" s="141"/>
      <c r="X58" s="141"/>
      <c r="Y58" s="141"/>
      <c r="Z58" s="141"/>
      <c r="AA58" s="141"/>
    </row>
    <row r="59" spans="1:27" ht="12.75">
      <c r="A59" s="140"/>
      <c r="B59" s="141"/>
      <c r="C59" s="141"/>
      <c r="D59" s="25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45"/>
      <c r="T59" s="146"/>
      <c r="U59" s="141"/>
      <c r="V59" s="141"/>
      <c r="W59" s="141"/>
      <c r="X59" s="141"/>
      <c r="Y59" s="141"/>
      <c r="Z59" s="141"/>
      <c r="AA59" s="141"/>
    </row>
    <row r="60" spans="1:27" ht="12.75">
      <c r="A60" s="140"/>
      <c r="B60" s="141"/>
      <c r="C60" s="141"/>
      <c r="D60" s="25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45"/>
      <c r="T60" s="146"/>
      <c r="U60" s="141"/>
      <c r="V60" s="141"/>
      <c r="W60" s="141"/>
      <c r="X60" s="141"/>
      <c r="Y60" s="141"/>
      <c r="Z60" s="141"/>
      <c r="AA60" s="141"/>
    </row>
    <row r="61" spans="1:27" ht="12.75">
      <c r="A61" s="140"/>
      <c r="B61" s="141"/>
      <c r="C61" s="141"/>
      <c r="D61" s="257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45"/>
      <c r="T61" s="146"/>
      <c r="U61" s="141"/>
      <c r="V61" s="141"/>
      <c r="W61" s="141"/>
      <c r="X61" s="141"/>
      <c r="Y61" s="141"/>
      <c r="Z61" s="141"/>
      <c r="AA61" s="141"/>
    </row>
    <row r="62" spans="1:27" ht="12.75">
      <c r="A62" s="140"/>
      <c r="B62" s="141"/>
      <c r="C62" s="141"/>
      <c r="D62" s="257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45"/>
      <c r="T62" s="146"/>
      <c r="U62" s="141"/>
      <c r="V62" s="141"/>
      <c r="W62" s="141"/>
      <c r="X62" s="141"/>
      <c r="Y62" s="141"/>
      <c r="Z62" s="141"/>
      <c r="AA62" s="141"/>
    </row>
    <row r="63" spans="1:27" ht="12.75">
      <c r="A63" s="140"/>
      <c r="B63" s="141"/>
      <c r="C63" s="141"/>
      <c r="D63" s="257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45"/>
      <c r="T63" s="146"/>
      <c r="U63" s="141"/>
      <c r="V63" s="141"/>
      <c r="W63" s="141"/>
      <c r="X63" s="141"/>
      <c r="Y63" s="141"/>
      <c r="Z63" s="141"/>
      <c r="AA63" s="141"/>
    </row>
    <row r="64" spans="1:27" ht="12.75">
      <c r="A64" s="140"/>
      <c r="B64" s="141"/>
      <c r="C64" s="141"/>
      <c r="D64" s="25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45"/>
      <c r="T64" s="146"/>
      <c r="U64" s="141"/>
      <c r="V64" s="141"/>
      <c r="W64" s="141"/>
      <c r="X64" s="141"/>
      <c r="Y64" s="141"/>
      <c r="Z64" s="141"/>
      <c r="AA64" s="141"/>
    </row>
    <row r="65" spans="1:27" ht="12.75">
      <c r="A65" s="140"/>
      <c r="B65" s="141"/>
      <c r="C65" s="141"/>
      <c r="D65" s="257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45"/>
      <c r="T65" s="146"/>
      <c r="U65" s="141"/>
      <c r="V65" s="141"/>
      <c r="W65" s="141"/>
      <c r="X65" s="141"/>
      <c r="Y65" s="141"/>
      <c r="Z65" s="141"/>
      <c r="AA65" s="141"/>
    </row>
    <row r="66" spans="21:27" ht="12.75">
      <c r="U66" s="141"/>
      <c r="V66" s="141"/>
      <c r="W66" s="141"/>
      <c r="X66" s="141"/>
      <c r="Y66" s="141"/>
      <c r="Z66" s="141"/>
      <c r="AA66" s="141"/>
    </row>
    <row r="67" spans="21:27" ht="12.75">
      <c r="U67" s="141"/>
      <c r="V67" s="141"/>
      <c r="W67" s="141"/>
      <c r="X67" s="141"/>
      <c r="Y67" s="141"/>
      <c r="Z67" s="141"/>
      <c r="AA67" s="141"/>
    </row>
    <row r="68" spans="21:27" ht="12.75">
      <c r="U68" s="141"/>
      <c r="V68" s="141"/>
      <c r="W68" s="141"/>
      <c r="X68" s="141"/>
      <c r="Y68" s="141"/>
      <c r="Z68" s="141"/>
      <c r="AA68" s="141"/>
    </row>
    <row r="69" spans="21:27" ht="12.75">
      <c r="U69" s="141"/>
      <c r="V69" s="141"/>
      <c r="W69" s="141"/>
      <c r="X69" s="141"/>
      <c r="Y69" s="141"/>
      <c r="Z69" s="141"/>
      <c r="AA69" s="141"/>
    </row>
    <row r="70" spans="21:27" ht="12.75">
      <c r="U70" s="141"/>
      <c r="V70" s="141"/>
      <c r="W70" s="141"/>
      <c r="X70" s="141"/>
      <c r="Y70" s="141"/>
      <c r="Z70" s="141"/>
      <c r="AA70" s="141"/>
    </row>
    <row r="71" spans="21:27" ht="12.75">
      <c r="U71" s="141"/>
      <c r="V71" s="141"/>
      <c r="W71" s="141"/>
      <c r="X71" s="141"/>
      <c r="Y71" s="141"/>
      <c r="Z71" s="141"/>
      <c r="AA71" s="141"/>
    </row>
    <row r="72" spans="21:27" ht="12.75">
      <c r="U72" s="141"/>
      <c r="V72" s="141"/>
      <c r="W72" s="141"/>
      <c r="X72" s="141"/>
      <c r="Y72" s="141"/>
      <c r="Z72" s="141"/>
      <c r="AA72" s="141"/>
    </row>
    <row r="73" spans="21:27" ht="12.75">
      <c r="U73" s="141"/>
      <c r="V73" s="141"/>
      <c r="W73" s="141"/>
      <c r="X73" s="141"/>
      <c r="Y73" s="141"/>
      <c r="Z73" s="141"/>
      <c r="AA73" s="141"/>
    </row>
    <row r="74" spans="21:27" ht="12.75">
      <c r="U74" s="141"/>
      <c r="V74" s="141"/>
      <c r="W74" s="141"/>
      <c r="X74" s="141"/>
      <c r="Y74" s="141"/>
      <c r="Z74" s="141"/>
      <c r="AA74" s="141"/>
    </row>
    <row r="75" spans="21:27" ht="12.75">
      <c r="U75" s="141"/>
      <c r="V75" s="141"/>
      <c r="W75" s="141"/>
      <c r="X75" s="141"/>
      <c r="Y75" s="141"/>
      <c r="Z75" s="141"/>
      <c r="AA75" s="141"/>
    </row>
    <row r="76" spans="21:27" ht="12.75">
      <c r="U76" s="141"/>
      <c r="V76" s="141"/>
      <c r="W76" s="141"/>
      <c r="X76" s="141"/>
      <c r="Y76" s="141"/>
      <c r="Z76" s="141"/>
      <c r="AA76" s="141"/>
    </row>
    <row r="77" spans="21:27" ht="12.75">
      <c r="U77" s="141"/>
      <c r="V77" s="141"/>
      <c r="W77" s="141"/>
      <c r="X77" s="141"/>
      <c r="Y77" s="141"/>
      <c r="Z77" s="141"/>
      <c r="AA77" s="141"/>
    </row>
    <row r="78" spans="21:27" ht="12.75">
      <c r="U78" s="141"/>
      <c r="V78" s="141"/>
      <c r="W78" s="141"/>
      <c r="X78" s="141"/>
      <c r="Y78" s="141"/>
      <c r="Z78" s="141"/>
      <c r="AA78" s="141"/>
    </row>
    <row r="79" spans="21:27" ht="12.75">
      <c r="U79" s="141"/>
      <c r="V79" s="141"/>
      <c r="W79" s="141"/>
      <c r="X79" s="141"/>
      <c r="Y79" s="141"/>
      <c r="Z79" s="141"/>
      <c r="AA79" s="141"/>
    </row>
    <row r="80" spans="21:27" ht="12.75">
      <c r="U80" s="141"/>
      <c r="V80" s="141"/>
      <c r="W80" s="141"/>
      <c r="X80" s="141"/>
      <c r="Y80" s="141"/>
      <c r="Z80" s="141"/>
      <c r="AA80" s="141"/>
    </row>
    <row r="81" spans="21:27" ht="12.75">
      <c r="U81" s="141"/>
      <c r="V81" s="141"/>
      <c r="W81" s="141"/>
      <c r="X81" s="141"/>
      <c r="Y81" s="141"/>
      <c r="Z81" s="141"/>
      <c r="AA81" s="141"/>
    </row>
    <row r="82" spans="21:27" ht="12.75">
      <c r="U82" s="141"/>
      <c r="V82" s="141"/>
      <c r="W82" s="141"/>
      <c r="X82" s="141"/>
      <c r="Y82" s="141"/>
      <c r="Z82" s="141"/>
      <c r="AA82" s="141"/>
    </row>
    <row r="83" spans="21:27" ht="12.75">
      <c r="U83" s="141"/>
      <c r="V83" s="141"/>
      <c r="W83" s="141"/>
      <c r="X83" s="141"/>
      <c r="Y83" s="141"/>
      <c r="Z83" s="141"/>
      <c r="AA83" s="141"/>
    </row>
    <row r="84" spans="21:27" ht="12.75">
      <c r="U84" s="141"/>
      <c r="V84" s="141"/>
      <c r="W84" s="141"/>
      <c r="X84" s="141"/>
      <c r="Y84" s="141"/>
      <c r="Z84" s="141"/>
      <c r="AA84" s="141"/>
    </row>
    <row r="85" spans="21:27" ht="12.75">
      <c r="U85" s="141"/>
      <c r="V85" s="141"/>
      <c r="W85" s="141"/>
      <c r="X85" s="141"/>
      <c r="Y85" s="141"/>
      <c r="Z85" s="141"/>
      <c r="AA85" s="141"/>
    </row>
    <row r="86" spans="21:27" ht="12.75">
      <c r="U86" s="141"/>
      <c r="V86" s="141"/>
      <c r="W86" s="141"/>
      <c r="X86" s="141"/>
      <c r="Y86" s="141"/>
      <c r="Z86" s="141"/>
      <c r="AA86" s="141"/>
    </row>
    <row r="87" spans="21:27" ht="12.75">
      <c r="U87" s="141"/>
      <c r="V87" s="141"/>
      <c r="W87" s="141"/>
      <c r="X87" s="141"/>
      <c r="Y87" s="141"/>
      <c r="Z87" s="141"/>
      <c r="AA87" s="141"/>
    </row>
    <row r="88" spans="21:27" ht="12.75">
      <c r="U88" s="141"/>
      <c r="V88" s="141"/>
      <c r="W88" s="141"/>
      <c r="X88" s="141"/>
      <c r="Y88" s="141"/>
      <c r="Z88" s="141"/>
      <c r="AA88" s="141"/>
    </row>
    <row r="89" spans="21:27" ht="12.75">
      <c r="U89" s="141"/>
      <c r="V89" s="141"/>
      <c r="W89" s="141"/>
      <c r="X89" s="141"/>
      <c r="Y89" s="141"/>
      <c r="Z89" s="141"/>
      <c r="AA89" s="141"/>
    </row>
    <row r="90" spans="21:27" ht="12.75">
      <c r="U90" s="141"/>
      <c r="V90" s="141"/>
      <c r="W90" s="141"/>
      <c r="X90" s="141"/>
      <c r="Y90" s="141"/>
      <c r="Z90" s="141"/>
      <c r="AA90" s="141"/>
    </row>
    <row r="91" spans="21:27" ht="12.75">
      <c r="U91" s="141"/>
      <c r="V91" s="141"/>
      <c r="W91" s="141"/>
      <c r="X91" s="141"/>
      <c r="Y91" s="141"/>
      <c r="Z91" s="141"/>
      <c r="AA91" s="141"/>
    </row>
    <row r="92" spans="21:27" ht="12.75">
      <c r="U92" s="141"/>
      <c r="V92" s="141"/>
      <c r="W92" s="141"/>
      <c r="X92" s="141"/>
      <c r="Y92" s="141"/>
      <c r="Z92" s="141"/>
      <c r="AA92" s="141"/>
    </row>
    <row r="93" spans="21:27" ht="12.75">
      <c r="U93" s="141"/>
      <c r="V93" s="141"/>
      <c r="W93" s="141"/>
      <c r="X93" s="141"/>
      <c r="Y93" s="141"/>
      <c r="Z93" s="141"/>
      <c r="AA93" s="141"/>
    </row>
    <row r="94" spans="21:27" ht="12.75">
      <c r="U94" s="141"/>
      <c r="V94" s="141"/>
      <c r="W94" s="141"/>
      <c r="X94" s="141"/>
      <c r="Y94" s="141"/>
      <c r="Z94" s="141"/>
      <c r="AA94" s="141"/>
    </row>
    <row r="95" spans="21:27" ht="12.75">
      <c r="U95" s="141"/>
      <c r="V95" s="141"/>
      <c r="W95" s="141"/>
      <c r="X95" s="141"/>
      <c r="Y95" s="141"/>
      <c r="Z95" s="141"/>
      <c r="AA95" s="141"/>
    </row>
    <row r="96" spans="21:27" ht="12.75">
      <c r="U96" s="141"/>
      <c r="V96" s="141"/>
      <c r="W96" s="141"/>
      <c r="X96" s="141"/>
      <c r="Y96" s="141"/>
      <c r="Z96" s="141"/>
      <c r="AA96" s="141"/>
    </row>
    <row r="97" spans="21:27" ht="12.75">
      <c r="U97" s="141"/>
      <c r="V97" s="141"/>
      <c r="W97" s="141"/>
      <c r="X97" s="141"/>
      <c r="Y97" s="141"/>
      <c r="Z97" s="141"/>
      <c r="AA97" s="141"/>
    </row>
    <row r="98" spans="21:27" ht="12.75">
      <c r="U98" s="141"/>
      <c r="V98" s="141"/>
      <c r="W98" s="141"/>
      <c r="X98" s="141"/>
      <c r="Y98" s="141"/>
      <c r="Z98" s="141"/>
      <c r="AA98" s="141"/>
    </row>
  </sheetData>
  <sheetProtection/>
  <mergeCells count="2">
    <mergeCell ref="S5:S7"/>
    <mergeCell ref="T5:T7"/>
  </mergeCells>
  <printOptions/>
  <pageMargins left="0.41" right="0.44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29"/>
  <sheetViews>
    <sheetView zoomScalePageLayoutView="0" workbookViewId="0" topLeftCell="A7">
      <selection activeCell="N14" sqref="N14"/>
    </sheetView>
  </sheetViews>
  <sheetFormatPr defaultColWidth="9.140625" defaultRowHeight="12.75"/>
  <cols>
    <col min="1" max="1" width="9.7109375" style="0" customWidth="1"/>
    <col min="2" max="2" width="31.00390625" style="0" customWidth="1"/>
    <col min="3" max="3" width="15.140625" style="0" customWidth="1"/>
    <col min="4" max="4" width="12.8515625" style="250" customWidth="1"/>
    <col min="12" max="12" width="12.140625" style="0" customWidth="1"/>
  </cols>
  <sheetData>
    <row r="2" ht="12.75"/>
    <row r="3" ht="12.75"/>
    <row r="4" ht="19.5">
      <c r="A4" s="147" t="s">
        <v>92</v>
      </c>
    </row>
    <row r="5" ht="12.75"/>
    <row r="7" spans="1:12" ht="12.75">
      <c r="A7" s="30"/>
      <c r="B7" s="30"/>
      <c r="C7" s="234" t="s">
        <v>16</v>
      </c>
      <c r="D7" s="251" t="s">
        <v>15</v>
      </c>
      <c r="E7" s="62"/>
      <c r="F7" s="62"/>
      <c r="G7" s="62"/>
      <c r="H7" s="62"/>
      <c r="I7" s="63"/>
      <c r="J7" s="63"/>
      <c r="K7" s="293" t="s">
        <v>12</v>
      </c>
      <c r="L7" s="295" t="s">
        <v>18</v>
      </c>
    </row>
    <row r="8" spans="1:12" ht="12.75">
      <c r="A8" s="9" t="s">
        <v>13</v>
      </c>
      <c r="B8" s="30" t="s">
        <v>6</v>
      </c>
      <c r="C8" s="236" t="s">
        <v>1</v>
      </c>
      <c r="D8" s="252" t="s">
        <v>16</v>
      </c>
      <c r="E8" s="128" t="s">
        <v>23</v>
      </c>
      <c r="F8" s="128" t="s">
        <v>24</v>
      </c>
      <c r="G8" s="128" t="s">
        <v>25</v>
      </c>
      <c r="H8" s="128" t="s">
        <v>26</v>
      </c>
      <c r="I8" s="128" t="s">
        <v>27</v>
      </c>
      <c r="J8" s="128" t="s">
        <v>84</v>
      </c>
      <c r="K8" s="294"/>
      <c r="L8" s="295"/>
    </row>
    <row r="9" spans="1:12" ht="12.75">
      <c r="A9" s="31"/>
      <c r="B9" s="31"/>
      <c r="C9" s="239" t="s">
        <v>102</v>
      </c>
      <c r="D9" s="253" t="s">
        <v>17</v>
      </c>
      <c r="E9" s="62"/>
      <c r="F9" s="62"/>
      <c r="G9" s="62"/>
      <c r="H9" s="62"/>
      <c r="I9" s="63"/>
      <c r="J9" s="63"/>
      <c r="K9" s="293"/>
      <c r="L9" s="295"/>
    </row>
    <row r="10" spans="1:12" ht="12.75">
      <c r="A10" s="206"/>
      <c r="B10" s="206"/>
      <c r="C10" s="207"/>
      <c r="D10" s="254"/>
      <c r="E10" s="208"/>
      <c r="F10" s="208"/>
      <c r="G10" s="208"/>
      <c r="H10" s="208"/>
      <c r="I10" s="209"/>
      <c r="J10" s="209"/>
      <c r="K10" s="135"/>
      <c r="L10" s="136"/>
    </row>
    <row r="11" spans="1:12" ht="12.75">
      <c r="A11" s="210">
        <v>821241</v>
      </c>
      <c r="B11" s="211" t="s">
        <v>119</v>
      </c>
      <c r="C11" s="74">
        <f>D11*0.7</f>
        <v>1497.3</v>
      </c>
      <c r="D11" s="255">
        <v>2139</v>
      </c>
      <c r="E11" s="215"/>
      <c r="F11" s="215"/>
      <c r="G11" s="215"/>
      <c r="H11" s="215"/>
      <c r="I11" s="215"/>
      <c r="J11" s="215"/>
      <c r="K11" s="131">
        <f aca="true" t="shared" si="0" ref="K11:K19">SUM(E11:J11)</f>
        <v>0</v>
      </c>
      <c r="L11" s="132">
        <f aca="true" t="shared" si="1" ref="L11:L19">K11*C11</f>
        <v>0</v>
      </c>
    </row>
    <row r="12" spans="1:12" ht="12.75">
      <c r="A12" s="210">
        <v>821241</v>
      </c>
      <c r="B12" s="211" t="s">
        <v>118</v>
      </c>
      <c r="C12" s="74">
        <f>D12*0.7</f>
        <v>1497.3</v>
      </c>
      <c r="D12" s="255">
        <v>2139</v>
      </c>
      <c r="E12" s="215"/>
      <c r="F12" s="215"/>
      <c r="G12" s="215"/>
      <c r="H12" s="215"/>
      <c r="I12" s="215"/>
      <c r="J12" s="215"/>
      <c r="K12" s="131">
        <f t="shared" si="0"/>
        <v>0</v>
      </c>
      <c r="L12" s="132">
        <f t="shared" si="1"/>
        <v>0</v>
      </c>
    </row>
    <row r="13" spans="1:12" ht="12.75">
      <c r="A13" s="210">
        <v>821251</v>
      </c>
      <c r="B13" s="211" t="s">
        <v>120</v>
      </c>
      <c r="C13" s="74">
        <f aca="true" t="shared" si="2" ref="C13:C19">D13*0.7</f>
        <v>951.3</v>
      </c>
      <c r="D13" s="255">
        <v>1359</v>
      </c>
      <c r="E13" s="215"/>
      <c r="F13" s="215"/>
      <c r="G13" s="215"/>
      <c r="H13" s="215"/>
      <c r="I13" s="215"/>
      <c r="J13" s="215"/>
      <c r="K13" s="131">
        <f t="shared" si="0"/>
        <v>0</v>
      </c>
      <c r="L13" s="132">
        <f t="shared" si="1"/>
        <v>0</v>
      </c>
    </row>
    <row r="14" spans="1:12" ht="12.75">
      <c r="A14" s="210">
        <v>821251</v>
      </c>
      <c r="B14" s="211" t="s">
        <v>117</v>
      </c>
      <c r="C14" s="74">
        <f>D14*0.7</f>
        <v>951.3</v>
      </c>
      <c r="D14" s="255">
        <v>1359</v>
      </c>
      <c r="E14" s="215"/>
      <c r="F14" s="215"/>
      <c r="G14" s="215"/>
      <c r="H14" s="215"/>
      <c r="I14" s="215"/>
      <c r="J14" s="215"/>
      <c r="K14" s="131">
        <f t="shared" si="0"/>
        <v>0</v>
      </c>
      <c r="L14" s="132">
        <f t="shared" si="1"/>
        <v>0</v>
      </c>
    </row>
    <row r="15" spans="1:12" ht="12.75">
      <c r="A15" s="210">
        <v>821261</v>
      </c>
      <c r="B15" s="211" t="s">
        <v>96</v>
      </c>
      <c r="C15" s="74">
        <f t="shared" si="2"/>
        <v>545.3</v>
      </c>
      <c r="D15" s="255">
        <v>779</v>
      </c>
      <c r="E15" s="215"/>
      <c r="F15" s="215"/>
      <c r="G15" s="215"/>
      <c r="H15" s="215"/>
      <c r="I15" s="215"/>
      <c r="J15" s="215"/>
      <c r="K15" s="131">
        <f t="shared" si="0"/>
        <v>0</v>
      </c>
      <c r="L15" s="132">
        <f t="shared" si="1"/>
        <v>0</v>
      </c>
    </row>
    <row r="16" spans="1:12" ht="12.75">
      <c r="A16" s="210">
        <v>821271</v>
      </c>
      <c r="B16" s="211" t="s">
        <v>98</v>
      </c>
      <c r="C16" s="74">
        <f t="shared" si="2"/>
        <v>349.29999999999995</v>
      </c>
      <c r="D16" s="255">
        <v>499</v>
      </c>
      <c r="E16" s="215"/>
      <c r="F16" s="215"/>
      <c r="G16" s="215"/>
      <c r="H16" s="215"/>
      <c r="I16" s="215"/>
      <c r="J16" s="215"/>
      <c r="K16" s="131">
        <f t="shared" si="0"/>
        <v>0</v>
      </c>
      <c r="L16" s="132">
        <f t="shared" si="1"/>
        <v>0</v>
      </c>
    </row>
    <row r="17" spans="1:12" ht="12.75">
      <c r="A17" s="210">
        <v>821491</v>
      </c>
      <c r="B17" s="211" t="s">
        <v>94</v>
      </c>
      <c r="C17" s="74">
        <f t="shared" si="2"/>
        <v>1049.3</v>
      </c>
      <c r="D17" s="255">
        <v>1499</v>
      </c>
      <c r="E17" s="215"/>
      <c r="F17" s="215"/>
      <c r="G17" s="215"/>
      <c r="H17" s="215"/>
      <c r="I17" s="215"/>
      <c r="J17" s="215"/>
      <c r="K17" s="131">
        <f t="shared" si="0"/>
        <v>0</v>
      </c>
      <c r="L17" s="132">
        <f t="shared" si="1"/>
        <v>0</v>
      </c>
    </row>
    <row r="18" spans="1:12" ht="12.75">
      <c r="A18" s="210">
        <v>821281</v>
      </c>
      <c r="B18" s="211" t="s">
        <v>100</v>
      </c>
      <c r="C18" s="74">
        <f t="shared" si="2"/>
        <v>349.29999999999995</v>
      </c>
      <c r="D18" s="255">
        <v>499</v>
      </c>
      <c r="E18" s="215"/>
      <c r="F18" s="215"/>
      <c r="G18" s="215"/>
      <c r="H18" s="215"/>
      <c r="I18" s="215"/>
      <c r="J18" s="215"/>
      <c r="K18" s="131">
        <f t="shared" si="0"/>
        <v>0</v>
      </c>
      <c r="L18" s="132">
        <f t="shared" si="1"/>
        <v>0</v>
      </c>
    </row>
    <row r="19" spans="1:12" ht="12.75">
      <c r="A19" s="210">
        <v>821501</v>
      </c>
      <c r="B19" s="211" t="s">
        <v>93</v>
      </c>
      <c r="C19" s="74">
        <f t="shared" si="2"/>
        <v>489.29999999999995</v>
      </c>
      <c r="D19" s="255">
        <v>699</v>
      </c>
      <c r="E19" s="215"/>
      <c r="F19" s="215"/>
      <c r="G19" s="215"/>
      <c r="H19" s="215"/>
      <c r="I19" s="215"/>
      <c r="J19" s="215"/>
      <c r="K19" s="131">
        <f t="shared" si="0"/>
        <v>0</v>
      </c>
      <c r="L19" s="132">
        <f t="shared" si="1"/>
        <v>0</v>
      </c>
    </row>
    <row r="20" spans="1:12" ht="12.75">
      <c r="A20" s="218"/>
      <c r="B20" s="219" t="s">
        <v>7</v>
      </c>
      <c r="C20" s="220"/>
      <c r="D20" s="256"/>
      <c r="E20" s="216">
        <v>128</v>
      </c>
      <c r="F20" s="216">
        <v>140</v>
      </c>
      <c r="G20" s="216">
        <v>152</v>
      </c>
      <c r="H20" s="216">
        <v>164</v>
      </c>
      <c r="I20" s="217"/>
      <c r="J20" s="217"/>
      <c r="K20" s="131"/>
      <c r="L20" s="132"/>
    </row>
    <row r="21" spans="1:12" ht="12.75">
      <c r="A21" s="210">
        <v>826001</v>
      </c>
      <c r="B21" s="211" t="s">
        <v>121</v>
      </c>
      <c r="C21" s="74">
        <f aca="true" t="shared" si="3" ref="C21:C28">D21*0.7</f>
        <v>1091.3</v>
      </c>
      <c r="D21" s="255">
        <v>1559</v>
      </c>
      <c r="E21" s="215"/>
      <c r="F21" s="215"/>
      <c r="G21" s="215"/>
      <c r="H21" s="215"/>
      <c r="I21" s="181"/>
      <c r="J21" s="181"/>
      <c r="K21" s="131">
        <f aca="true" t="shared" si="4" ref="K21:K28">SUM(E21:J21)</f>
        <v>0</v>
      </c>
      <c r="L21" s="132">
        <f aca="true" t="shared" si="5" ref="L21:L28">K21*C21</f>
        <v>0</v>
      </c>
    </row>
    <row r="22" spans="1:12" ht="12.75">
      <c r="A22" s="210">
        <v>826001</v>
      </c>
      <c r="B22" s="211" t="s">
        <v>123</v>
      </c>
      <c r="C22" s="74">
        <f>D22*0.7</f>
        <v>1091.3</v>
      </c>
      <c r="D22" s="255">
        <v>1559</v>
      </c>
      <c r="E22" s="215"/>
      <c r="F22" s="215"/>
      <c r="G22" s="215"/>
      <c r="H22" s="215"/>
      <c r="I22" s="181"/>
      <c r="J22" s="181"/>
      <c r="K22" s="131">
        <f t="shared" si="4"/>
        <v>0</v>
      </c>
      <c r="L22" s="132">
        <f t="shared" si="5"/>
        <v>0</v>
      </c>
    </row>
    <row r="23" spans="1:12" ht="12.75">
      <c r="A23" s="210">
        <v>826011</v>
      </c>
      <c r="B23" s="211" t="s">
        <v>122</v>
      </c>
      <c r="C23" s="74">
        <f t="shared" si="3"/>
        <v>685.3</v>
      </c>
      <c r="D23" s="255">
        <v>979</v>
      </c>
      <c r="E23" s="215"/>
      <c r="F23" s="215"/>
      <c r="G23" s="215"/>
      <c r="H23" s="215"/>
      <c r="I23" s="181"/>
      <c r="J23" s="181"/>
      <c r="K23" s="131">
        <f t="shared" si="4"/>
        <v>0</v>
      </c>
      <c r="L23" s="132">
        <f t="shared" si="5"/>
        <v>0</v>
      </c>
    </row>
    <row r="24" spans="1:12" ht="12.75">
      <c r="A24" s="210">
        <v>826011</v>
      </c>
      <c r="B24" s="211" t="s">
        <v>124</v>
      </c>
      <c r="C24" s="74">
        <f>D24*0.7</f>
        <v>685.3</v>
      </c>
      <c r="D24" s="255">
        <v>979</v>
      </c>
      <c r="E24" s="215"/>
      <c r="F24" s="215"/>
      <c r="G24" s="215"/>
      <c r="H24" s="215"/>
      <c r="I24" s="181"/>
      <c r="J24" s="181"/>
      <c r="K24" s="131">
        <f t="shared" si="4"/>
        <v>0</v>
      </c>
      <c r="L24" s="132">
        <f t="shared" si="5"/>
        <v>0</v>
      </c>
    </row>
    <row r="25" spans="1:12" ht="12.75">
      <c r="A25" s="210">
        <v>826021</v>
      </c>
      <c r="B25" s="211" t="s">
        <v>97</v>
      </c>
      <c r="C25" s="74">
        <f t="shared" si="3"/>
        <v>405.29999999999995</v>
      </c>
      <c r="D25" s="255">
        <v>579</v>
      </c>
      <c r="E25" s="215"/>
      <c r="F25" s="215"/>
      <c r="G25" s="215"/>
      <c r="H25" s="215"/>
      <c r="I25" s="181"/>
      <c r="J25" s="181"/>
      <c r="K25" s="131">
        <f t="shared" si="4"/>
        <v>0</v>
      </c>
      <c r="L25" s="132">
        <f t="shared" si="5"/>
        <v>0</v>
      </c>
    </row>
    <row r="26" spans="1:12" ht="12.75">
      <c r="A26" s="210">
        <v>826031</v>
      </c>
      <c r="B26" s="211" t="s">
        <v>99</v>
      </c>
      <c r="C26" s="74">
        <f t="shared" si="3"/>
        <v>244.29999999999998</v>
      </c>
      <c r="D26" s="255">
        <v>349</v>
      </c>
      <c r="E26" s="215"/>
      <c r="F26" s="215"/>
      <c r="G26" s="215"/>
      <c r="H26" s="215"/>
      <c r="I26" s="181"/>
      <c r="J26" s="181"/>
      <c r="K26" s="131">
        <f t="shared" si="4"/>
        <v>0</v>
      </c>
      <c r="L26" s="132">
        <f t="shared" si="5"/>
        <v>0</v>
      </c>
    </row>
    <row r="27" spans="1:12" ht="12.75">
      <c r="A27" s="210">
        <v>826051</v>
      </c>
      <c r="B27" s="211" t="s">
        <v>95</v>
      </c>
      <c r="C27" s="74">
        <f t="shared" si="3"/>
        <v>839.3</v>
      </c>
      <c r="D27" s="255">
        <v>1199</v>
      </c>
      <c r="E27" s="215"/>
      <c r="F27" s="215"/>
      <c r="G27" s="215"/>
      <c r="H27" s="215"/>
      <c r="I27" s="181"/>
      <c r="J27" s="181"/>
      <c r="K27" s="131">
        <f t="shared" si="4"/>
        <v>0</v>
      </c>
      <c r="L27" s="132">
        <f t="shared" si="5"/>
        <v>0</v>
      </c>
    </row>
    <row r="28" spans="1:12" ht="12.75">
      <c r="A28" s="212">
        <v>826041</v>
      </c>
      <c r="B28" s="213" t="s">
        <v>101</v>
      </c>
      <c r="C28" s="74">
        <f t="shared" si="3"/>
        <v>272.29999999999995</v>
      </c>
      <c r="D28" s="255">
        <v>389</v>
      </c>
      <c r="E28" s="215"/>
      <c r="F28" s="215"/>
      <c r="G28" s="215"/>
      <c r="H28" s="215"/>
      <c r="I28" s="181"/>
      <c r="J28" s="181"/>
      <c r="K28" s="131">
        <f t="shared" si="4"/>
        <v>0</v>
      </c>
      <c r="L28" s="132">
        <f t="shared" si="5"/>
        <v>0</v>
      </c>
    </row>
    <row r="29" spans="1:12" ht="13.5" thickBot="1">
      <c r="A29" s="214"/>
      <c r="B29" s="214"/>
      <c r="K29" s="221">
        <f>SUM(K11:K28)</f>
        <v>0</v>
      </c>
      <c r="L29" s="222">
        <f>SUM(L11:L28)</f>
        <v>0</v>
      </c>
    </row>
  </sheetData>
  <sheetProtection/>
  <mergeCells count="2">
    <mergeCell ref="K7:K9"/>
    <mergeCell ref="L7:L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 Sport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Berchtold</dc:creator>
  <cp:keywords/>
  <dc:description/>
  <cp:lastModifiedBy>Cool Sport</cp:lastModifiedBy>
  <cp:lastPrinted>2008-11-11T16:47:09Z</cp:lastPrinted>
  <dcterms:created xsi:type="dcterms:W3CDTF">2006-03-02T09:13:42Z</dcterms:created>
  <dcterms:modified xsi:type="dcterms:W3CDTF">2011-03-09T11:40:38Z</dcterms:modified>
  <cp:category/>
  <cp:version/>
  <cp:contentType/>
  <cp:contentStatus/>
</cp:coreProperties>
</file>